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ocuments\Serg\model\2017\"/>
    </mc:Choice>
  </mc:AlternateContent>
  <bookViews>
    <workbookView xWindow="0" yWindow="0" windowWidth="9075" windowHeight="6630" activeTab="2"/>
  </bookViews>
  <sheets>
    <sheet name="MiniStick" sheetId="1" r:id="rId1"/>
    <sheet name="Peanut_stend" sheetId="4" r:id="rId2"/>
    <sheet name="Peanut" sheetId="2" r:id="rId3"/>
  </sheets>
  <calcPr calcId="152511"/>
</workbook>
</file>

<file path=xl/calcChain.xml><?xml version="1.0" encoding="utf-8"?>
<calcChain xmlns="http://schemas.openxmlformats.org/spreadsheetml/2006/main">
  <c r="O18" i="1" l="1"/>
  <c r="P18" i="1"/>
  <c r="R18" i="1"/>
  <c r="K9" i="1"/>
  <c r="L9" i="1"/>
  <c r="K10" i="1"/>
  <c r="L10" i="1"/>
  <c r="K11" i="1"/>
  <c r="L11" i="1"/>
  <c r="K12" i="1"/>
  <c r="L12" i="1"/>
  <c r="K15" i="1"/>
  <c r="L15" i="1"/>
  <c r="K19" i="1"/>
  <c r="L19" i="1"/>
  <c r="K16" i="1"/>
  <c r="L16" i="1"/>
  <c r="M16" i="1" s="1"/>
  <c r="K17" i="1"/>
  <c r="L17" i="1"/>
  <c r="K20" i="1"/>
  <c r="L20" i="1"/>
  <c r="M20" i="1" s="1"/>
  <c r="K18" i="1"/>
  <c r="L18" i="1"/>
  <c r="K23" i="1"/>
  <c r="L23" i="1"/>
  <c r="K24" i="1"/>
  <c r="L24" i="1"/>
  <c r="K26" i="1"/>
  <c r="L26" i="1"/>
  <c r="K29" i="1"/>
  <c r="L29" i="1"/>
  <c r="K30" i="1"/>
  <c r="L30" i="1"/>
  <c r="K28" i="1"/>
  <c r="L28" i="1"/>
  <c r="K25" i="1"/>
  <c r="L25" i="1"/>
  <c r="K27" i="1"/>
  <c r="L27" i="1"/>
  <c r="K33" i="1"/>
  <c r="L33" i="1"/>
  <c r="K34" i="1"/>
  <c r="L34" i="1"/>
  <c r="K36" i="1"/>
  <c r="L36" i="1"/>
  <c r="K35" i="1"/>
  <c r="L35" i="1"/>
  <c r="L8" i="1"/>
  <c r="K8" i="1"/>
  <c r="M16" i="2"/>
  <c r="N16" i="2"/>
  <c r="M13" i="2"/>
  <c r="N13" i="2"/>
  <c r="O13" i="2"/>
  <c r="F15" i="2"/>
  <c r="F16" i="2"/>
  <c r="F13" i="2"/>
  <c r="F18" i="2"/>
  <c r="N26" i="2"/>
  <c r="M26" i="2"/>
  <c r="F26" i="2"/>
  <c r="N27" i="2"/>
  <c r="M27" i="2"/>
  <c r="F27" i="2"/>
  <c r="N25" i="2"/>
  <c r="M25" i="2"/>
  <c r="F25" i="2"/>
  <c r="N23" i="2"/>
  <c r="M23" i="2"/>
  <c r="F23" i="2"/>
  <c r="N22" i="2"/>
  <c r="M22" i="2"/>
  <c r="F22" i="2"/>
  <c r="N24" i="2"/>
  <c r="M24" i="2"/>
  <c r="F24" i="2"/>
  <c r="N17" i="2"/>
  <c r="M17" i="2"/>
  <c r="F17" i="2"/>
  <c r="N19" i="2"/>
  <c r="M19" i="2"/>
  <c r="F19" i="2"/>
  <c r="N18" i="2"/>
  <c r="M18" i="2"/>
  <c r="N15" i="2"/>
  <c r="M15" i="2"/>
  <c r="N14" i="2"/>
  <c r="M14" i="2"/>
  <c r="F14" i="2"/>
  <c r="N8" i="2"/>
  <c r="M8" i="2"/>
  <c r="F8" i="2"/>
  <c r="N10" i="2"/>
  <c r="M10" i="2"/>
  <c r="F10" i="2"/>
  <c r="N9" i="2"/>
  <c r="M9" i="2"/>
  <c r="F9" i="2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H52" i="4"/>
  <c r="AF52" i="4"/>
  <c r="AD52" i="4"/>
  <c r="AB52" i="4"/>
  <c r="Z52" i="4"/>
  <c r="X52" i="4"/>
  <c r="V52" i="4"/>
  <c r="T52" i="4"/>
  <c r="R52" i="4"/>
  <c r="P52" i="4"/>
  <c r="N52" i="4"/>
  <c r="L52" i="4"/>
  <c r="L62" i="4" s="1"/>
  <c r="J52" i="4"/>
  <c r="H52" i="4"/>
  <c r="F52" i="4"/>
  <c r="D52" i="4"/>
  <c r="Q25" i="1"/>
  <c r="P25" i="1"/>
  <c r="R27" i="1"/>
  <c r="O27" i="1"/>
  <c r="O28" i="1"/>
  <c r="Q28" i="1"/>
  <c r="R28" i="1"/>
  <c r="P36" i="1"/>
  <c r="O36" i="1"/>
  <c r="P35" i="1"/>
  <c r="O35" i="1"/>
  <c r="R34" i="1"/>
  <c r="Q34" i="1"/>
  <c r="O34" i="1"/>
  <c r="R33" i="1"/>
  <c r="Q33" i="1"/>
  <c r="P33" i="1"/>
  <c r="R32" i="1"/>
  <c r="Q32" i="1"/>
  <c r="P32" i="1"/>
  <c r="O32" i="1"/>
  <c r="R31" i="1"/>
  <c r="Q31" i="1"/>
  <c r="P31" i="1"/>
  <c r="O31" i="1"/>
  <c r="R30" i="1"/>
  <c r="O30" i="1"/>
  <c r="P29" i="1"/>
  <c r="O29" i="1"/>
  <c r="R26" i="1"/>
  <c r="P26" i="1"/>
  <c r="O26" i="1"/>
  <c r="R24" i="1"/>
  <c r="Q24" i="1"/>
  <c r="P24" i="1"/>
  <c r="R23" i="1"/>
  <c r="Q23" i="1"/>
  <c r="P23" i="1"/>
  <c r="R22" i="1"/>
  <c r="Q22" i="1"/>
  <c r="P22" i="1"/>
  <c r="O22" i="1"/>
  <c r="R21" i="1"/>
  <c r="Q21" i="1"/>
  <c r="P21" i="1"/>
  <c r="O21" i="1"/>
  <c r="R20" i="1"/>
  <c r="P20" i="1"/>
  <c r="O20" i="1"/>
  <c r="P19" i="1"/>
  <c r="O19" i="1"/>
  <c r="R17" i="1"/>
  <c r="Q17" i="1"/>
  <c r="O17" i="1"/>
  <c r="Q16" i="1"/>
  <c r="O16" i="1"/>
  <c r="R15" i="1"/>
  <c r="Q15" i="1"/>
  <c r="P15" i="1"/>
  <c r="R14" i="1"/>
  <c r="Q14" i="1"/>
  <c r="P14" i="1"/>
  <c r="O14" i="1"/>
  <c r="R13" i="1"/>
  <c r="Q13" i="1"/>
  <c r="P13" i="1"/>
  <c r="O13" i="1"/>
  <c r="Q12" i="1"/>
  <c r="P12" i="1"/>
  <c r="O12" i="1"/>
  <c r="R11" i="1"/>
  <c r="P11" i="1"/>
  <c r="O11" i="1"/>
  <c r="R10" i="1"/>
  <c r="Q10" i="1"/>
  <c r="O10" i="1"/>
  <c r="R9" i="1"/>
  <c r="Q9" i="1"/>
  <c r="P9" i="1"/>
  <c r="O9" i="1"/>
  <c r="R8" i="1"/>
  <c r="Q8" i="1"/>
  <c r="P8" i="1"/>
  <c r="O16" i="2" l="1"/>
  <c r="M18" i="1"/>
  <c r="Q18" i="1" s="1"/>
  <c r="M17" i="1"/>
  <c r="P17" i="1" s="1"/>
  <c r="M19" i="1"/>
  <c r="R19" i="1"/>
  <c r="P16" i="1"/>
  <c r="O19" i="2"/>
  <c r="O8" i="2"/>
  <c r="O14" i="2"/>
  <c r="O25" i="2"/>
  <c r="O9" i="2"/>
  <c r="O15" i="2"/>
  <c r="O24" i="2"/>
  <c r="O27" i="2"/>
  <c r="O17" i="2"/>
  <c r="P16" i="2" s="1"/>
  <c r="Q16" i="2" s="1"/>
  <c r="O26" i="2"/>
  <c r="O18" i="2"/>
  <c r="O23" i="2"/>
  <c r="O22" i="2"/>
  <c r="O10" i="2"/>
  <c r="F53" i="4"/>
  <c r="F62" i="4"/>
  <c r="V53" i="4"/>
  <c r="T62" i="4"/>
  <c r="J62" i="4"/>
  <c r="R62" i="4"/>
  <c r="N53" i="4"/>
  <c r="AD53" i="4"/>
  <c r="H53" i="4"/>
  <c r="P53" i="4"/>
  <c r="X53" i="4"/>
  <c r="AF53" i="4"/>
  <c r="H62" i="4"/>
  <c r="P62" i="4"/>
  <c r="D53" i="4"/>
  <c r="L53" i="4"/>
  <c r="T53" i="4"/>
  <c r="AB53" i="4"/>
  <c r="R53" i="4"/>
  <c r="AH53" i="4"/>
  <c r="J53" i="4"/>
  <c r="Z53" i="4"/>
  <c r="M25" i="1"/>
  <c r="M34" i="1"/>
  <c r="P34" i="1" s="1"/>
  <c r="R16" i="1"/>
  <c r="M15" i="1"/>
  <c r="O15" i="1" s="1"/>
  <c r="M29" i="1"/>
  <c r="M11" i="1"/>
  <c r="Q19" i="1"/>
  <c r="M23" i="1"/>
  <c r="M35" i="1"/>
  <c r="R35" i="1" s="1"/>
  <c r="M12" i="1"/>
  <c r="R12" i="1" s="1"/>
  <c r="M27" i="1"/>
  <c r="M33" i="1"/>
  <c r="M26" i="1"/>
  <c r="O25" i="1" s="1"/>
  <c r="M8" i="1"/>
  <c r="M36" i="1"/>
  <c r="Q36" i="1" s="1"/>
  <c r="M9" i="1"/>
  <c r="M24" i="1"/>
  <c r="M30" i="1"/>
  <c r="M28" i="1"/>
  <c r="M10" i="1"/>
  <c r="P10" i="1" s="1"/>
  <c r="Q20" i="1"/>
  <c r="N19" i="1" l="1"/>
  <c r="P13" i="2"/>
  <c r="Q13" i="2" s="1"/>
  <c r="P19" i="2"/>
  <c r="Q19" i="2" s="1"/>
  <c r="N20" i="1"/>
  <c r="N17" i="1"/>
  <c r="P30" i="1"/>
  <c r="P27" i="1"/>
  <c r="Q26" i="1"/>
  <c r="Q29" i="1"/>
  <c r="R29" i="1"/>
  <c r="R25" i="1"/>
  <c r="Q27" i="1"/>
  <c r="Q30" i="1"/>
  <c r="N16" i="1"/>
  <c r="N18" i="1"/>
  <c r="Q11" i="1"/>
  <c r="P15" i="2"/>
  <c r="Q15" i="2" s="1"/>
  <c r="P10" i="2"/>
  <c r="Q10" i="2" s="1"/>
  <c r="P22" i="2"/>
  <c r="Q22" i="2" s="1"/>
  <c r="P14" i="2"/>
  <c r="Q14" i="2" s="1"/>
  <c r="P18" i="2"/>
  <c r="Q18" i="2" s="1"/>
  <c r="P17" i="2"/>
  <c r="Q17" i="2" s="1"/>
  <c r="P27" i="2"/>
  <c r="Q27" i="2" s="1"/>
  <c r="P9" i="2"/>
  <c r="Q9" i="2" s="1"/>
  <c r="P23" i="2"/>
  <c r="Q23" i="2" s="1"/>
  <c r="P24" i="2"/>
  <c r="Q24" i="2" s="1"/>
  <c r="P8" i="2"/>
  <c r="Q8" i="2" s="1"/>
  <c r="P25" i="2"/>
  <c r="Q25" i="2" s="1"/>
  <c r="P26" i="2"/>
  <c r="Q26" i="2" s="1"/>
  <c r="O8" i="1"/>
  <c r="R36" i="1"/>
  <c r="N29" i="1"/>
  <c r="Q35" i="1"/>
  <c r="O23" i="1"/>
  <c r="O33" i="1"/>
  <c r="P28" i="1"/>
  <c r="N33" i="1"/>
  <c r="N23" i="1"/>
  <c r="N28" i="1"/>
  <c r="N26" i="1"/>
  <c r="O24" i="1"/>
  <c r="N25" i="1"/>
  <c r="N9" i="1"/>
  <c r="N11" i="1"/>
  <c r="N8" i="1"/>
  <c r="N15" i="1"/>
  <c r="N10" i="1"/>
  <c r="N30" i="1"/>
  <c r="N34" i="1"/>
  <c r="N35" i="1"/>
  <c r="N36" i="1"/>
  <c r="N12" i="1"/>
  <c r="N27" i="1"/>
  <c r="N24" i="1"/>
  <c r="R6" i="1" l="1"/>
  <c r="C42" i="1" s="1"/>
  <c r="P6" i="1"/>
  <c r="C40" i="1" s="1"/>
  <c r="Q6" i="1"/>
  <c r="C41" i="1" s="1"/>
  <c r="R13" i="2"/>
  <c r="R16" i="2"/>
  <c r="R14" i="2"/>
  <c r="R15" i="2"/>
  <c r="R19" i="2"/>
  <c r="R17" i="2"/>
  <c r="R18" i="2"/>
  <c r="R27" i="2"/>
  <c r="R8" i="2"/>
  <c r="R26" i="2"/>
  <c r="R22" i="2"/>
  <c r="R10" i="2"/>
  <c r="R23" i="2"/>
  <c r="R24" i="2"/>
  <c r="R9" i="2"/>
  <c r="R25" i="2"/>
  <c r="O6" i="1"/>
  <c r="P5" i="1" l="1"/>
  <c r="R5" i="1"/>
  <c r="C39" i="1"/>
  <c r="O5" i="1"/>
  <c r="Q5" i="1"/>
</calcChain>
</file>

<file path=xl/sharedStrings.xml><?xml version="1.0" encoding="utf-8"?>
<sst xmlns="http://schemas.openxmlformats.org/spreadsheetml/2006/main" count="342" uniqueCount="171">
  <si>
    <t>RJTC 1</t>
  </si>
  <si>
    <t>Komandu vērtejums</t>
  </si>
  <si>
    <t>N.</t>
  </si>
  <si>
    <t>Lidojumu   laiki</t>
  </si>
  <si>
    <t>RJTC</t>
  </si>
  <si>
    <t>Tukuma MS</t>
  </si>
  <si>
    <t>JC "Vinda"</t>
  </si>
  <si>
    <t>Jūrmalas TJSAC</t>
  </si>
  <si>
    <t>p.k.</t>
  </si>
  <si>
    <t>Vārds, uzvārds</t>
  </si>
  <si>
    <t>Komanda</t>
  </si>
  <si>
    <t>Iesk.</t>
  </si>
  <si>
    <t>max1</t>
  </si>
  <si>
    <t>max2</t>
  </si>
  <si>
    <t>Kopā</t>
  </si>
  <si>
    <t>Vieta</t>
  </si>
  <si>
    <r>
      <t xml:space="preserve">       </t>
    </r>
    <r>
      <rPr>
        <b/>
        <sz val="11"/>
        <rFont val="Calibri"/>
        <family val="2"/>
        <charset val="204"/>
      </rPr>
      <t>Jaunākā 1  grupa</t>
    </r>
  </si>
  <si>
    <t xml:space="preserve">Gustavs Ozoliņš               </t>
  </si>
  <si>
    <t>Timofejs Rimensons</t>
  </si>
  <si>
    <t>Krists Neimanis</t>
  </si>
  <si>
    <t>Emīls Āboliņš</t>
  </si>
  <si>
    <r>
      <t xml:space="preserve">       </t>
    </r>
    <r>
      <rPr>
        <b/>
        <sz val="11"/>
        <rFont val="Calibri"/>
        <family val="2"/>
        <charset val="204"/>
      </rPr>
      <t xml:space="preserve">Jaunākā 2  grupa </t>
    </r>
  </si>
  <si>
    <t xml:space="preserve">Aleksejs Zaharovs          </t>
  </si>
  <si>
    <t>Mārcis Sarmulis</t>
  </si>
  <si>
    <t>Emīlija Rapša</t>
  </si>
  <si>
    <r>
      <t xml:space="preserve">         </t>
    </r>
    <r>
      <rPr>
        <b/>
        <sz val="11"/>
        <rFont val="Calibri"/>
        <family val="2"/>
        <charset val="204"/>
      </rPr>
      <t>Vidējā   grupa</t>
    </r>
  </si>
  <si>
    <t xml:space="preserve">Vladislavs Dreijers           </t>
  </si>
  <si>
    <t xml:space="preserve">Jekaterina Demčenko       </t>
  </si>
  <si>
    <t>Arnolds Bēzājs</t>
  </si>
  <si>
    <t>Armands Lore</t>
  </si>
  <si>
    <r>
      <t xml:space="preserve">       </t>
    </r>
    <r>
      <rPr>
        <b/>
        <sz val="11"/>
        <rFont val="Calibri"/>
        <family val="2"/>
        <charset val="204"/>
      </rPr>
      <t>Vecākā   grupa</t>
    </r>
  </si>
  <si>
    <t>Viktors Rošonoks</t>
  </si>
  <si>
    <t>Jānis Sproģis</t>
  </si>
  <si>
    <t>Gunars Puriņš</t>
  </si>
  <si>
    <t>Kristaps Kradevics</t>
  </si>
  <si>
    <t>Emīls Lisovs</t>
  </si>
  <si>
    <t>Andrejs Tarasenko</t>
  </si>
  <si>
    <t>Normunds Tjuniņš</t>
  </si>
  <si>
    <t>Edgars Apiņs</t>
  </si>
  <si>
    <t>Valts Vekters</t>
  </si>
  <si>
    <t>Jānis Lapsa</t>
  </si>
  <si>
    <t>Artūrs Kudiņš</t>
  </si>
  <si>
    <t>Makars Lavišs</t>
  </si>
  <si>
    <t>Gatis Kradevics</t>
  </si>
  <si>
    <t>Vards, modelis</t>
  </si>
  <si>
    <t>Visturs Bērziņš</t>
  </si>
  <si>
    <t>Sopwith Triplane</t>
  </si>
  <si>
    <t>Igors Jaščenko</t>
  </si>
  <si>
    <t>Pilatus blue</t>
  </si>
  <si>
    <t>Pilatus Black</t>
  </si>
  <si>
    <t>Nikita Sidorenkovs</t>
  </si>
  <si>
    <t>Pilatus</t>
  </si>
  <si>
    <t>Sergejs Timofejevs</t>
  </si>
  <si>
    <t>Pilatus PC-6 Porter</t>
  </si>
  <si>
    <t>Artjoms Alaškins</t>
  </si>
  <si>
    <t xml:space="preserve">Pilatus </t>
  </si>
  <si>
    <t>Jānis Timofejevs</t>
  </si>
  <si>
    <t>Gustavs Timofejevs</t>
  </si>
  <si>
    <t>a.</t>
  </si>
  <si>
    <t>Meistarība (0-15):</t>
  </si>
  <si>
    <t>Ārējais izskats</t>
  </si>
  <si>
    <t>0 - 5</t>
  </si>
  <si>
    <t>Precizitāte</t>
  </si>
  <si>
    <t>Akurātība</t>
  </si>
  <si>
    <t>b.</t>
  </si>
  <si>
    <t>Krāsojuma un marķējuma grūtības pakāpe un akurātums (0-10):</t>
  </si>
  <si>
    <t>Krāsojums</t>
  </si>
  <si>
    <t>Marķējums</t>
  </si>
  <si>
    <t>c.</t>
  </si>
  <si>
    <t>Autentiskas detaļas (0-5):</t>
  </si>
  <si>
    <t>d.</t>
  </si>
  <si>
    <t>Lidvirsmas (0-4):</t>
  </si>
  <si>
    <t>Visas ar dubulto apšuvumu</t>
  </si>
  <si>
    <t xml:space="preserve">Ne visas daļas dubultapvilkti </t>
  </si>
  <si>
    <t>Putuplasts</t>
  </si>
  <si>
    <t>Vienpusējo *</t>
  </si>
  <si>
    <t>e.</t>
  </si>
  <si>
    <t>Virsmu apšuvums (0-9):</t>
  </si>
  <si>
    <t>Krāsota virsma</t>
  </si>
  <si>
    <t>5 - 9</t>
  </si>
  <si>
    <t>Nekrāsots krāsainais papīrs</t>
  </si>
  <si>
    <t>Nekrāsots kondensatoru papīrs</t>
  </si>
  <si>
    <t>Mikrofilma</t>
  </si>
  <si>
    <t>f.</t>
  </si>
  <si>
    <t>Šasijas (0-3):</t>
  </si>
  <si>
    <t>Mērogā</t>
  </si>
  <si>
    <t>Nedaudz palielinātas</t>
  </si>
  <si>
    <t>Palielinātas izteikti **</t>
  </si>
  <si>
    <t>Nav vispār  vai ievilktas</t>
  </si>
  <si>
    <t>g.</t>
  </si>
  <si>
    <t>Spārna V forma (0-3):</t>
  </si>
  <si>
    <t>Nedaudz palielināta</t>
  </si>
  <si>
    <t>Palielināta daudz **</t>
  </si>
  <si>
    <t>h.</t>
  </si>
  <si>
    <t>Stabilizatora forma (0-3):</t>
  </si>
  <si>
    <t>Pareizs lielums un forma</t>
  </si>
  <si>
    <t>Pareizs lielums, neprecīza forma</t>
  </si>
  <si>
    <t>Palielināts</t>
  </si>
  <si>
    <t>Stipri palielināts</t>
  </si>
  <si>
    <t>i.</t>
  </si>
  <si>
    <t xml:space="preserve">Papildpunkti par sarežģītību: </t>
  </si>
  <si>
    <t xml:space="preserve">Zemplāksnis                                                                         </t>
  </si>
  <si>
    <t xml:space="preserve">Biplāns                                                                               </t>
  </si>
  <si>
    <t xml:space="preserve">Trīsplāksnis                                                                          </t>
  </si>
  <si>
    <t xml:space="preserve">Autožirs                                                                              </t>
  </si>
  <si>
    <t xml:space="preserve">Helikopters                                                                         </t>
  </si>
  <si>
    <t>Lidlaiva</t>
  </si>
  <si>
    <t xml:space="preserve">Mēroga spārna ribiņu skaits (par spārnu)                                </t>
  </si>
  <si>
    <t xml:space="preserve">Mēroga stabilizatora ribiņu skaits                                                   </t>
  </si>
  <si>
    <t xml:space="preserve">Mēroga ķīļa ribiņu skaits                                                   </t>
  </si>
  <si>
    <t xml:space="preserve">Dalītie eleroni                                                                     </t>
  </si>
  <si>
    <t xml:space="preserve">Dalīta virzienstūre                                                                </t>
  </si>
  <si>
    <t xml:space="preserve">Dalīta augstumstūre vai pilnvirsmas kustīgās astes daļas   </t>
  </si>
  <si>
    <t>Cita veida, nekā taisnformas fizelāža</t>
  </si>
  <si>
    <t xml:space="preserve">Riteņu aptecētāji                                                                  </t>
  </si>
  <si>
    <t xml:space="preserve">Trīs dimensiju pilota makets                                                 </t>
  </si>
  <si>
    <t xml:space="preserve">Atklāts dzinējs                                                                    </t>
  </si>
  <si>
    <t>Kopā:</t>
  </si>
  <si>
    <t>j.</t>
  </si>
  <si>
    <t>Soda punkti par atkāpēm:</t>
  </si>
  <si>
    <t>Palielināta priekšējā vai aizmugurējā daļa, par katru</t>
  </si>
  <si>
    <t>Spārns pārvietots atpakaļ</t>
  </si>
  <si>
    <t xml:space="preserve">Vienkāršots fizelāžas griezums     </t>
  </si>
  <si>
    <t>Palielināta augstumstūre</t>
  </si>
  <si>
    <t>Visi citi ne mēroga palīglīdzekļi, par katru</t>
  </si>
  <si>
    <t>Summa:</t>
  </si>
  <si>
    <r>
      <t>Piezīme:</t>
    </r>
    <r>
      <rPr>
        <sz val="9"/>
        <color indexed="8"/>
        <rFont val="Calibri"/>
        <family val="2"/>
        <charset val="204"/>
      </rPr>
      <t/>
    </r>
  </si>
  <si>
    <t xml:space="preserve">* - ja prototipam ir vienpusīgas apšuvums, tad arī modelim ir jābūt vienpusīgajam apšuvumam, </t>
  </si>
  <si>
    <t>un vērtējumam d ir jābūt pilni 4 punkti.</t>
  </si>
  <si>
    <t>** - vai nav dokumentācijas</t>
  </si>
  <si>
    <t>PO-2</t>
  </si>
  <si>
    <t>JODEL</t>
  </si>
  <si>
    <t>ITOH</t>
  </si>
  <si>
    <t>Igars Jaščenko</t>
  </si>
  <si>
    <t>Pilatus Light</t>
  </si>
  <si>
    <t>Viesturs Bērziņš</t>
  </si>
  <si>
    <t>Timofejevs 1</t>
  </si>
  <si>
    <t>Timofejevs 2</t>
  </si>
  <si>
    <t>Pilatus 2</t>
  </si>
  <si>
    <t>Pilatus baltajs</t>
  </si>
  <si>
    <t>0.5</t>
  </si>
  <si>
    <t>Peanut</t>
  </si>
  <si>
    <t>N.p.</t>
  </si>
  <si>
    <t>Klubs</t>
  </si>
  <si>
    <t>Model</t>
  </si>
  <si>
    <t>Stends</t>
  </si>
  <si>
    <t>Stenda punkti</t>
  </si>
  <si>
    <t xml:space="preserve">  Lidojumu  laiks</t>
  </si>
  <si>
    <t>Max1</t>
  </si>
  <si>
    <t>Max2</t>
  </si>
  <si>
    <t>2 lidoj.</t>
  </si>
  <si>
    <t>Lidoj.</t>
  </si>
  <si>
    <t>Punktu</t>
  </si>
  <si>
    <t>k.</t>
  </si>
  <si>
    <t>summa</t>
  </si>
  <si>
    <t>punkti</t>
  </si>
  <si>
    <t xml:space="preserve">              Jaunākā   grupa  </t>
  </si>
  <si>
    <t>Pilatus PC-6</t>
  </si>
  <si>
    <t>Timofejs Romensons</t>
  </si>
  <si>
    <r>
      <t xml:space="preserve">                     </t>
    </r>
    <r>
      <rPr>
        <b/>
        <sz val="11"/>
        <rFont val="Calibri"/>
        <family val="2"/>
        <charset val="204"/>
      </rPr>
      <t xml:space="preserve"> Videjā   grupa</t>
    </r>
  </si>
  <si>
    <t>Po-2</t>
  </si>
  <si>
    <r>
      <t xml:space="preserve">                     </t>
    </r>
    <r>
      <rPr>
        <b/>
        <sz val="11"/>
        <rFont val="Calibri"/>
        <family val="2"/>
        <charset val="204"/>
      </rPr>
      <t xml:space="preserve"> Vecākā   grupa</t>
    </r>
  </si>
  <si>
    <t>JC "Vinda</t>
  </si>
  <si>
    <t>Jodel</t>
  </si>
  <si>
    <t>Pilatus l</t>
  </si>
  <si>
    <t xml:space="preserve">Pilatus PC-6 </t>
  </si>
  <si>
    <t>0:0:0:27</t>
  </si>
  <si>
    <t>LR Čempionats telpu  lidmodeļiem</t>
  </si>
  <si>
    <t>Rubene</t>
  </si>
  <si>
    <t xml:space="preserve"> 2016.g. 18. martā</t>
  </si>
  <si>
    <t>MiniStick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</si>
</sst>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86"/>
    </font>
    <font>
      <b/>
      <sz val="11"/>
      <name val="Calibri"/>
      <family val="2"/>
      <charset val="204"/>
    </font>
    <font>
      <b/>
      <sz val="11"/>
      <name val="Calibri"/>
      <family val="2"/>
      <charset val="186"/>
    </font>
    <font>
      <sz val="10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i/>
      <u/>
      <sz val="9"/>
      <color indexed="8"/>
      <name val="Calibri"/>
      <family val="2"/>
      <charset val="204"/>
    </font>
    <font>
      <u/>
      <sz val="9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0" fontId="1" fillId="0" borderId="8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8" xfId="1" applyFont="1" applyBorder="1" applyAlignment="1">
      <alignment horizontal="center"/>
    </xf>
    <xf numFmtId="0" fontId="6" fillId="0" borderId="0" xfId="1" applyFont="1"/>
    <xf numFmtId="0" fontId="6" fillId="0" borderId="19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7" fillId="0" borderId="24" xfId="1" applyFont="1" applyBorder="1" applyAlignment="1">
      <alignment horizontal="center" vertical="top"/>
    </xf>
    <xf numFmtId="0" fontId="8" fillId="0" borderId="24" xfId="1" applyFont="1" applyBorder="1" applyAlignment="1">
      <alignment horizontal="left" vertical="top" wrapText="1"/>
    </xf>
    <xf numFmtId="0" fontId="6" fillId="0" borderId="16" xfId="1" applyFont="1" applyBorder="1"/>
    <xf numFmtId="0" fontId="6" fillId="2" borderId="16" xfId="1" applyFont="1" applyFill="1" applyBorder="1" applyAlignment="1">
      <alignment horizontal="center" wrapText="1"/>
    </xf>
    <xf numFmtId="0" fontId="6" fillId="2" borderId="18" xfId="1" applyFont="1" applyFill="1" applyBorder="1" applyAlignment="1">
      <alignment horizontal="center"/>
    </xf>
    <xf numFmtId="0" fontId="7" fillId="0" borderId="25" xfId="1" applyFont="1" applyBorder="1" applyAlignment="1">
      <alignment horizontal="center" vertical="top"/>
    </xf>
    <xf numFmtId="0" fontId="6" fillId="0" borderId="26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 wrapText="1"/>
    </xf>
    <xf numFmtId="0" fontId="7" fillId="2" borderId="27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/>
    </xf>
    <xf numFmtId="0" fontId="7" fillId="0" borderId="0" xfId="1" applyFont="1"/>
    <xf numFmtId="0" fontId="6" fillId="0" borderId="25" xfId="1" applyFont="1" applyBorder="1" applyAlignment="1">
      <alignment horizontal="center" vertical="top"/>
    </xf>
    <xf numFmtId="0" fontId="6" fillId="0" borderId="2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center" vertical="top"/>
    </xf>
    <xf numFmtId="0" fontId="8" fillId="0" borderId="8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25" xfId="1" applyFont="1" applyBorder="1" applyAlignment="1">
      <alignment horizontal="center"/>
    </xf>
    <xf numFmtId="0" fontId="8" fillId="0" borderId="25" xfId="1" applyFont="1" applyBorder="1" applyAlignment="1">
      <alignment horizontal="left"/>
    </xf>
    <xf numFmtId="0" fontId="6" fillId="0" borderId="27" xfId="1" applyFont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49" fontId="6" fillId="0" borderId="27" xfId="1" applyNumberFormat="1" applyFont="1" applyBorder="1" applyAlignment="1">
      <alignment horizontal="center" vertical="top"/>
    </xf>
    <xf numFmtId="0" fontId="6" fillId="0" borderId="25" xfId="1" applyFont="1" applyBorder="1" applyAlignment="1">
      <alignment horizontal="left" vertical="top"/>
    </xf>
    <xf numFmtId="0" fontId="6" fillId="0" borderId="24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7" fillId="0" borderId="8" xfId="1" applyFont="1" applyBorder="1" applyAlignment="1">
      <alignment horizontal="right" vertical="center" wrapText="1"/>
    </xf>
    <xf numFmtId="0" fontId="6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right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1" fontId="1" fillId="0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/>
    <xf numFmtId="0" fontId="2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20" fontId="1" fillId="0" borderId="0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20" fontId="1" fillId="0" borderId="0" xfId="0" applyNumberFormat="1" applyFont="1" applyFill="1" applyAlignment="1"/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0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1" fontId="1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8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wrapText="1"/>
    </xf>
    <xf numFmtId="0" fontId="6" fillId="0" borderId="25" xfId="1" applyFont="1" applyBorder="1" applyAlignment="1">
      <alignment horizontal="center" wrapText="1"/>
    </xf>
    <xf numFmtId="0" fontId="6" fillId="0" borderId="27" xfId="1" applyFont="1" applyBorder="1" applyAlignment="1">
      <alignment horizontal="center" wrapText="1"/>
    </xf>
    <xf numFmtId="0" fontId="6" fillId="0" borderId="28" xfId="1" applyFont="1" applyBorder="1" applyAlignment="1">
      <alignment horizontal="center" wrapText="1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3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wrapText="1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85" zoomScaleNormal="85" workbookViewId="0">
      <selection activeCell="G1" sqref="G1"/>
    </sheetView>
  </sheetViews>
  <sheetFormatPr defaultRowHeight="15" x14ac:dyDescent="0.25"/>
  <cols>
    <col min="1" max="1" width="4.28515625" style="85" bestFit="1" customWidth="1"/>
    <col min="2" max="2" width="23.42578125" style="85" bestFit="1" customWidth="1"/>
    <col min="3" max="3" width="15.42578125" style="85" bestFit="1" customWidth="1"/>
    <col min="4" max="4" width="0.42578125" style="85" customWidth="1"/>
    <col min="5" max="14" width="9.140625" style="85"/>
    <col min="15" max="17" width="12.7109375" style="85" customWidth="1"/>
    <col min="18" max="18" width="15.28515625" style="85" customWidth="1"/>
    <col min="19" max="16384" width="9.140625" style="85"/>
  </cols>
  <sheetData>
    <row r="1" spans="1:18" s="154" customFormat="1" ht="18.75" x14ac:dyDescent="0.3">
      <c r="A1" s="153" t="s">
        <v>169</v>
      </c>
      <c r="B1" s="153"/>
      <c r="C1" s="153"/>
      <c r="D1" s="153"/>
      <c r="E1" s="153"/>
      <c r="F1" s="153"/>
      <c r="G1" s="156" t="s">
        <v>167</v>
      </c>
      <c r="H1" s="153"/>
      <c r="I1" s="153"/>
      <c r="J1" s="153"/>
      <c r="K1" s="153"/>
      <c r="L1" s="153"/>
      <c r="M1" s="153"/>
      <c r="N1" s="155" t="s">
        <v>168</v>
      </c>
      <c r="O1" s="153"/>
      <c r="P1" s="153"/>
      <c r="Q1" s="153"/>
      <c r="R1" s="153"/>
    </row>
    <row r="2" spans="1:18" s="154" customFormat="1" ht="18.75" x14ac:dyDescent="0.3">
      <c r="A2" s="153"/>
      <c r="B2" s="153"/>
      <c r="C2" s="153"/>
      <c r="D2" s="153"/>
      <c r="E2" s="153"/>
      <c r="F2" s="153"/>
      <c r="G2" s="153" t="s">
        <v>170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5.75" thickBot="1" x14ac:dyDescent="0.3">
      <c r="A3" s="83"/>
      <c r="B3" s="83"/>
      <c r="C3" s="83"/>
      <c r="D3" s="83"/>
      <c r="E3" s="84"/>
      <c r="F3" s="83"/>
      <c r="G3" s="83"/>
      <c r="H3" s="83"/>
      <c r="I3" s="83"/>
      <c r="J3" s="83"/>
      <c r="K3" s="83"/>
      <c r="L3" s="83"/>
      <c r="M3" s="83"/>
      <c r="N3" s="83"/>
      <c r="O3" s="128" t="s">
        <v>1</v>
      </c>
      <c r="P3" s="128"/>
      <c r="Q3" s="128"/>
      <c r="R3" s="128"/>
    </row>
    <row r="4" spans="1:18" x14ac:dyDescent="0.25">
      <c r="A4" s="86" t="s">
        <v>2</v>
      </c>
      <c r="B4" s="87"/>
      <c r="C4" s="87"/>
      <c r="D4" s="88"/>
      <c r="E4" s="89"/>
      <c r="F4" s="90" t="s">
        <v>3</v>
      </c>
      <c r="G4" s="91"/>
      <c r="H4" s="91"/>
      <c r="I4" s="91"/>
      <c r="J4" s="92"/>
      <c r="K4" s="93"/>
      <c r="L4" s="94"/>
      <c r="M4" s="95"/>
      <c r="N4" s="96"/>
      <c r="O4" s="1" t="s">
        <v>4</v>
      </c>
      <c r="P4" s="1" t="s">
        <v>5</v>
      </c>
      <c r="Q4" s="1" t="s">
        <v>6</v>
      </c>
      <c r="R4" s="1" t="s">
        <v>7</v>
      </c>
    </row>
    <row r="5" spans="1:18" ht="15.75" thickBot="1" x14ac:dyDescent="0.3">
      <c r="A5" s="97" t="s">
        <v>8</v>
      </c>
      <c r="B5" s="98" t="s">
        <v>9</v>
      </c>
      <c r="C5" s="98" t="s">
        <v>10</v>
      </c>
      <c r="D5" s="98" t="s">
        <v>11</v>
      </c>
      <c r="E5" s="99">
        <v>1</v>
      </c>
      <c r="F5" s="100">
        <v>2</v>
      </c>
      <c r="G5" s="100">
        <v>3</v>
      </c>
      <c r="H5" s="100">
        <v>4</v>
      </c>
      <c r="I5" s="100">
        <v>5</v>
      </c>
      <c r="J5" s="101">
        <v>6</v>
      </c>
      <c r="K5" s="102" t="s">
        <v>12</v>
      </c>
      <c r="L5" s="103" t="s">
        <v>13</v>
      </c>
      <c r="M5" s="104" t="s">
        <v>14</v>
      </c>
      <c r="N5" s="105" t="s">
        <v>15</v>
      </c>
      <c r="O5" s="83">
        <f>RANK(O6,$O6:$R6)</f>
        <v>1</v>
      </c>
      <c r="P5" s="83">
        <f>RANK(P6,$O6:$R6)</f>
        <v>2</v>
      </c>
      <c r="Q5" s="83">
        <f>RANK(Q6,$O6:$R6)</f>
        <v>3</v>
      </c>
      <c r="R5" s="83">
        <f>RANK(R6,$O6:$R6)</f>
        <v>4</v>
      </c>
    </row>
    <row r="6" spans="1:18" x14ac:dyDescent="0.25">
      <c r="A6" s="106"/>
      <c r="B6" s="106"/>
      <c r="C6" s="106"/>
      <c r="D6" s="106"/>
      <c r="E6" s="107"/>
      <c r="F6" s="3"/>
      <c r="G6" s="3"/>
      <c r="H6" s="3"/>
      <c r="I6" s="3"/>
      <c r="J6" s="3"/>
      <c r="K6" s="4"/>
      <c r="L6" s="4"/>
      <c r="M6" s="3"/>
      <c r="N6" s="106"/>
      <c r="O6" s="108">
        <f>SUM(O8:O36)</f>
        <v>5.2291666666666674E-2</v>
      </c>
      <c r="P6" s="108">
        <f>SUM(P8:P36)</f>
        <v>3.7337962962962962E-2</v>
      </c>
      <c r="Q6" s="108">
        <f>SUM(Q8:Q36)</f>
        <v>3.048611111111111E-2</v>
      </c>
      <c r="R6" s="108">
        <f>SUM(R8:R36)</f>
        <v>2.3402777777777779E-2</v>
      </c>
    </row>
    <row r="7" spans="1:18" x14ac:dyDescent="0.25">
      <c r="A7" s="109"/>
      <c r="B7" s="110"/>
      <c r="C7" s="110"/>
      <c r="D7" s="109" t="s">
        <v>16</v>
      </c>
      <c r="E7" s="111"/>
      <c r="F7" s="112"/>
      <c r="G7" s="112"/>
      <c r="H7" s="112"/>
      <c r="I7" s="112"/>
      <c r="J7" s="112"/>
      <c r="K7" s="113"/>
      <c r="L7" s="113"/>
      <c r="M7" s="112"/>
      <c r="N7" s="109"/>
      <c r="O7" s="114"/>
      <c r="P7" s="114"/>
      <c r="Q7" s="114"/>
      <c r="R7" s="114"/>
    </row>
    <row r="8" spans="1:18" x14ac:dyDescent="0.25">
      <c r="A8" s="66">
        <v>1</v>
      </c>
      <c r="B8" s="1" t="s">
        <v>17</v>
      </c>
      <c r="C8" s="1" t="s">
        <v>4</v>
      </c>
      <c r="D8" s="1"/>
      <c r="E8" s="115">
        <v>2.0833333333333333E-3</v>
      </c>
      <c r="F8" s="115">
        <v>2.4421296296296296E-3</v>
      </c>
      <c r="G8" s="116">
        <v>2.9976851851851848E-3</v>
      </c>
      <c r="H8" s="115">
        <v>3.7152777777777774E-3</v>
      </c>
      <c r="I8" s="115">
        <v>1.7939814814814815E-3</v>
      </c>
      <c r="J8" s="116">
        <v>3.1249999999999997E-3</v>
      </c>
      <c r="K8" s="115">
        <f>MAX(E8:J8)</f>
        <v>3.7152777777777774E-3</v>
      </c>
      <c r="L8" s="115">
        <f>LARGE(E8:J8,2)</f>
        <v>3.1249999999999997E-3</v>
      </c>
      <c r="M8" s="116">
        <f t="shared" ref="M8:M12" si="0">SUM(K8:L8)</f>
        <v>6.8402777777777767E-3</v>
      </c>
      <c r="N8" s="66">
        <f>RANK(M8,M$8:M$12)</f>
        <v>1</v>
      </c>
      <c r="O8" s="118">
        <f t="shared" ref="O8:R36" si="1">IF($C8=O$4,$M8,"")</f>
        <v>6.8402777777777767E-3</v>
      </c>
      <c r="P8" s="118" t="str">
        <f t="shared" si="1"/>
        <v/>
      </c>
      <c r="Q8" s="118" t="str">
        <f t="shared" si="1"/>
        <v/>
      </c>
      <c r="R8" s="118" t="str">
        <f t="shared" si="1"/>
        <v/>
      </c>
    </row>
    <row r="9" spans="1:18" x14ac:dyDescent="0.25">
      <c r="A9" s="66">
        <v>2</v>
      </c>
      <c r="B9" s="1" t="s">
        <v>41</v>
      </c>
      <c r="C9" s="1" t="s">
        <v>0</v>
      </c>
      <c r="D9" s="1"/>
      <c r="E9" s="115">
        <v>2.2106481481481478E-3</v>
      </c>
      <c r="F9" s="115">
        <v>2.0949074074074073E-3</v>
      </c>
      <c r="G9" s="116">
        <v>3.2986111111111111E-3</v>
      </c>
      <c r="H9" s="115">
        <v>3.4375E-3</v>
      </c>
      <c r="I9" s="115">
        <v>3.1944444444444442E-3</v>
      </c>
      <c r="J9" s="116">
        <v>2.7199074074074074E-3</v>
      </c>
      <c r="K9" s="115">
        <f t="shared" ref="K9:K12" si="2">MAX(E9:J9)</f>
        <v>3.4375E-3</v>
      </c>
      <c r="L9" s="115">
        <f t="shared" ref="L9:L12" si="3">LARGE(E9:J9,2)</f>
        <v>3.2986111111111111E-3</v>
      </c>
      <c r="M9" s="116">
        <f t="shared" si="0"/>
        <v>6.7361111111111111E-3</v>
      </c>
      <c r="N9" s="66">
        <f>RANK(M9,M$8:M$12)</f>
        <v>2</v>
      </c>
      <c r="O9" s="118" t="str">
        <f t="shared" si="1"/>
        <v/>
      </c>
      <c r="P9" s="118" t="str">
        <f t="shared" si="1"/>
        <v/>
      </c>
      <c r="Q9" s="118" t="str">
        <f t="shared" si="1"/>
        <v/>
      </c>
      <c r="R9" s="118" t="str">
        <f t="shared" si="1"/>
        <v/>
      </c>
    </row>
    <row r="10" spans="1:18" x14ac:dyDescent="0.25">
      <c r="A10" s="66">
        <v>3</v>
      </c>
      <c r="B10" s="1" t="s">
        <v>35</v>
      </c>
      <c r="C10" s="1" t="s">
        <v>5</v>
      </c>
      <c r="D10" s="1"/>
      <c r="E10" s="115">
        <v>2.7314814814814819E-3</v>
      </c>
      <c r="F10" s="115">
        <v>2.1412037037037038E-3</v>
      </c>
      <c r="G10" s="116">
        <v>2.5578703703703705E-3</v>
      </c>
      <c r="H10" s="115">
        <v>3.1712962962962958E-3</v>
      </c>
      <c r="I10" s="115">
        <v>3.2523148148148151E-3</v>
      </c>
      <c r="J10" s="116">
        <v>2.3263888888888887E-3</v>
      </c>
      <c r="K10" s="115">
        <f t="shared" si="2"/>
        <v>3.2523148148148151E-3</v>
      </c>
      <c r="L10" s="115">
        <f t="shared" si="3"/>
        <v>3.1712962962962958E-3</v>
      </c>
      <c r="M10" s="116">
        <f t="shared" si="0"/>
        <v>6.4236111111111108E-3</v>
      </c>
      <c r="N10" s="66">
        <f>RANK(M10,M$8:M$12)</f>
        <v>3</v>
      </c>
      <c r="O10" s="118" t="str">
        <f t="shared" si="1"/>
        <v/>
      </c>
      <c r="P10" s="118">
        <f t="shared" si="1"/>
        <v>6.4236111111111108E-3</v>
      </c>
      <c r="Q10" s="118" t="str">
        <f t="shared" si="1"/>
        <v/>
      </c>
      <c r="R10" s="118" t="str">
        <f t="shared" si="1"/>
        <v/>
      </c>
    </row>
    <row r="11" spans="1:18" x14ac:dyDescent="0.25">
      <c r="A11" s="66">
        <v>4</v>
      </c>
      <c r="B11" s="1" t="s">
        <v>37</v>
      </c>
      <c r="C11" s="1" t="s">
        <v>6</v>
      </c>
      <c r="D11" s="1"/>
      <c r="E11" s="115">
        <v>1.2847222222222223E-3</v>
      </c>
      <c r="F11" s="115">
        <v>2.3032407407407407E-3</v>
      </c>
      <c r="G11" s="116">
        <v>2.1759259259259258E-3</v>
      </c>
      <c r="H11" s="115">
        <v>1.7013888888888892E-3</v>
      </c>
      <c r="I11" s="115">
        <v>1.9097222222222222E-3</v>
      </c>
      <c r="J11" s="116">
        <v>2.488425925925926E-3</v>
      </c>
      <c r="K11" s="115">
        <f t="shared" si="2"/>
        <v>2.488425925925926E-3</v>
      </c>
      <c r="L11" s="115">
        <f t="shared" si="3"/>
        <v>2.3032407407407407E-3</v>
      </c>
      <c r="M11" s="116">
        <f t="shared" si="0"/>
        <v>4.7916666666666663E-3</v>
      </c>
      <c r="N11" s="66">
        <f>RANK(M11,M$8:M$12)</f>
        <v>4</v>
      </c>
      <c r="O11" s="118" t="str">
        <f t="shared" si="1"/>
        <v/>
      </c>
      <c r="P11" s="118" t="str">
        <f t="shared" si="1"/>
        <v/>
      </c>
      <c r="Q11" s="118">
        <f t="shared" si="1"/>
        <v>4.7916666666666663E-3</v>
      </c>
      <c r="R11" s="118" t="str">
        <f t="shared" si="1"/>
        <v/>
      </c>
    </row>
    <row r="12" spans="1:18" x14ac:dyDescent="0.25">
      <c r="A12" s="66">
        <v>5</v>
      </c>
      <c r="B12" s="1" t="s">
        <v>43</v>
      </c>
      <c r="C12" s="1" t="s">
        <v>7</v>
      </c>
      <c r="D12" s="1"/>
      <c r="E12" s="115">
        <v>1.423611111111111E-3</v>
      </c>
      <c r="F12" s="115">
        <v>1.3310185185185185E-3</v>
      </c>
      <c r="G12" s="116">
        <v>1.9328703703703704E-3</v>
      </c>
      <c r="H12" s="115">
        <v>1.5624999999999999E-3</v>
      </c>
      <c r="I12" s="115">
        <v>1.5624999999999999E-3</v>
      </c>
      <c r="J12" s="116">
        <v>2.1296296296296298E-3</v>
      </c>
      <c r="K12" s="115">
        <f t="shared" si="2"/>
        <v>2.1296296296296298E-3</v>
      </c>
      <c r="L12" s="115">
        <f t="shared" si="3"/>
        <v>1.9328703703703704E-3</v>
      </c>
      <c r="M12" s="116">
        <f t="shared" si="0"/>
        <v>4.0625000000000001E-3</v>
      </c>
      <c r="N12" s="66">
        <f>RANK(M12,M$8:M$12)</f>
        <v>5</v>
      </c>
      <c r="O12" s="118" t="str">
        <f t="shared" si="1"/>
        <v/>
      </c>
      <c r="P12" s="118" t="str">
        <f t="shared" si="1"/>
        <v/>
      </c>
      <c r="Q12" s="118" t="str">
        <f t="shared" si="1"/>
        <v/>
      </c>
      <c r="R12" s="118">
        <f t="shared" si="1"/>
        <v>4.0625000000000001E-3</v>
      </c>
    </row>
    <row r="13" spans="1:18" x14ac:dyDescent="0.25">
      <c r="A13" s="106"/>
      <c r="B13" s="7"/>
      <c r="C13" s="7"/>
      <c r="D13" s="7"/>
      <c r="E13" s="118"/>
      <c r="F13" s="118"/>
      <c r="G13" s="118"/>
      <c r="H13" s="118"/>
      <c r="I13" s="118"/>
      <c r="J13" s="118"/>
      <c r="K13" s="118"/>
      <c r="L13" s="118"/>
      <c r="M13" s="118"/>
      <c r="N13" s="106"/>
      <c r="O13" s="118" t="str">
        <f t="shared" si="1"/>
        <v/>
      </c>
      <c r="P13" s="118" t="str">
        <f t="shared" si="1"/>
        <v/>
      </c>
      <c r="Q13" s="118" t="str">
        <f t="shared" si="1"/>
        <v/>
      </c>
      <c r="R13" s="118" t="str">
        <f t="shared" si="1"/>
        <v/>
      </c>
    </row>
    <row r="14" spans="1:18" x14ac:dyDescent="0.25">
      <c r="A14" s="106"/>
      <c r="B14" s="7"/>
      <c r="C14" s="7"/>
      <c r="D14" s="7" t="s">
        <v>21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06"/>
      <c r="O14" s="118" t="str">
        <f t="shared" si="1"/>
        <v/>
      </c>
      <c r="P14" s="118" t="str">
        <f t="shared" si="1"/>
        <v/>
      </c>
      <c r="Q14" s="118" t="str">
        <f t="shared" si="1"/>
        <v/>
      </c>
      <c r="R14" s="118" t="str">
        <f t="shared" si="1"/>
        <v/>
      </c>
    </row>
    <row r="15" spans="1:18" x14ac:dyDescent="0.25">
      <c r="A15" s="66">
        <v>1</v>
      </c>
      <c r="B15" s="1" t="s">
        <v>22</v>
      </c>
      <c r="C15" s="1" t="s">
        <v>4</v>
      </c>
      <c r="D15" s="1"/>
      <c r="E15" s="115">
        <v>3.2523148148148151E-3</v>
      </c>
      <c r="F15" s="115">
        <v>4.8611111111111112E-3</v>
      </c>
      <c r="G15" s="116">
        <v>5.1504629629629635E-3</v>
      </c>
      <c r="H15" s="115">
        <v>2.2685185185185182E-3</v>
      </c>
      <c r="I15" s="115">
        <v>4.7222222222222223E-3</v>
      </c>
      <c r="J15" s="116"/>
      <c r="K15" s="115">
        <f t="shared" ref="K15:K20" si="4">MAX(E15:J15)</f>
        <v>5.1504629629629635E-3</v>
      </c>
      <c r="L15" s="115">
        <f t="shared" ref="L15:L20" si="5">LARGE(E15:J15,2)</f>
        <v>4.8611111111111112E-3</v>
      </c>
      <c r="M15" s="116">
        <f t="shared" ref="M15:M20" si="6">SUM(K15:L15)</f>
        <v>1.0011574074074076E-2</v>
      </c>
      <c r="N15" s="66">
        <f t="shared" ref="N15:N20" si="7">RANK(M15,M$15:M$20)</f>
        <v>1</v>
      </c>
      <c r="O15" s="118">
        <f t="shared" si="1"/>
        <v>1.0011574074074076E-2</v>
      </c>
      <c r="P15" s="118" t="str">
        <f t="shared" si="1"/>
        <v/>
      </c>
      <c r="Q15" s="118" t="str">
        <f t="shared" si="1"/>
        <v/>
      </c>
      <c r="R15" s="118" t="str">
        <f t="shared" si="1"/>
        <v/>
      </c>
    </row>
    <row r="16" spans="1:18" x14ac:dyDescent="0.25">
      <c r="A16" s="66">
        <v>2</v>
      </c>
      <c r="B16" s="1" t="s">
        <v>24</v>
      </c>
      <c r="C16" s="1" t="s">
        <v>5</v>
      </c>
      <c r="D16" s="1"/>
      <c r="E16" s="115">
        <v>2.5578703703703705E-3</v>
      </c>
      <c r="F16" s="115">
        <v>1.5046296296296294E-3</v>
      </c>
      <c r="G16" s="116">
        <v>2.1874999999999998E-3</v>
      </c>
      <c r="H16" s="115">
        <v>4.6296296296296293E-4</v>
      </c>
      <c r="I16" s="115">
        <v>3.0208333333333333E-3</v>
      </c>
      <c r="J16" s="116">
        <v>1.5509259259259261E-3</v>
      </c>
      <c r="K16" s="115">
        <f t="shared" si="4"/>
        <v>3.0208333333333333E-3</v>
      </c>
      <c r="L16" s="115">
        <f t="shared" si="5"/>
        <v>2.5578703703703705E-3</v>
      </c>
      <c r="M16" s="116">
        <f t="shared" si="6"/>
        <v>5.5787037037037038E-3</v>
      </c>
      <c r="N16" s="66">
        <f t="shared" si="7"/>
        <v>2</v>
      </c>
      <c r="O16" s="118" t="str">
        <f t="shared" si="1"/>
        <v/>
      </c>
      <c r="P16" s="118">
        <f t="shared" si="1"/>
        <v>5.5787037037037038E-3</v>
      </c>
      <c r="Q16" s="118" t="str">
        <f t="shared" si="1"/>
        <v/>
      </c>
      <c r="R16" s="118" t="str">
        <f t="shared" si="1"/>
        <v/>
      </c>
    </row>
    <row r="17" spans="1:18" x14ac:dyDescent="0.25">
      <c r="A17" s="66">
        <v>3</v>
      </c>
      <c r="B17" s="1" t="s">
        <v>19</v>
      </c>
      <c r="C17" s="1" t="s">
        <v>5</v>
      </c>
      <c r="D17" s="1"/>
      <c r="E17" s="115">
        <v>1.7824074074074072E-3</v>
      </c>
      <c r="F17" s="115">
        <v>2.7546296296296294E-3</v>
      </c>
      <c r="G17" s="116">
        <v>2.7893518518518519E-3</v>
      </c>
      <c r="H17" s="115">
        <v>2.0370370370370373E-3</v>
      </c>
      <c r="I17" s="115">
        <v>1.6550925925925926E-3</v>
      </c>
      <c r="J17" s="116">
        <v>2.7199074074074074E-3</v>
      </c>
      <c r="K17" s="115">
        <f t="shared" si="4"/>
        <v>2.7893518518518519E-3</v>
      </c>
      <c r="L17" s="115">
        <f t="shared" si="5"/>
        <v>2.7546296296296294E-3</v>
      </c>
      <c r="M17" s="116">
        <f t="shared" si="6"/>
        <v>5.5439814814814813E-3</v>
      </c>
      <c r="N17" s="66">
        <f t="shared" si="7"/>
        <v>3</v>
      </c>
      <c r="O17" s="118" t="str">
        <f t="shared" si="1"/>
        <v/>
      </c>
      <c r="P17" s="118">
        <f t="shared" si="1"/>
        <v>5.5439814814814813E-3</v>
      </c>
      <c r="Q17" s="118" t="str">
        <f t="shared" si="1"/>
        <v/>
      </c>
      <c r="R17" s="118" t="str">
        <f t="shared" si="1"/>
        <v/>
      </c>
    </row>
    <row r="18" spans="1:18" x14ac:dyDescent="0.25">
      <c r="A18" s="66">
        <v>4</v>
      </c>
      <c r="B18" s="1" t="s">
        <v>38</v>
      </c>
      <c r="C18" s="1" t="s">
        <v>6</v>
      </c>
      <c r="D18" s="1"/>
      <c r="E18" s="115">
        <v>2.4305555555555556E-3</v>
      </c>
      <c r="F18" s="115">
        <v>1.0416666666666667E-3</v>
      </c>
      <c r="G18" s="116">
        <v>2.4537037037037036E-3</v>
      </c>
      <c r="H18" s="115">
        <v>2.4189814814814816E-3</v>
      </c>
      <c r="I18" s="115">
        <v>2.3611111111111111E-3</v>
      </c>
      <c r="J18" s="116">
        <v>2.2453703703703702E-3</v>
      </c>
      <c r="K18" s="115">
        <f t="shared" si="4"/>
        <v>2.4537037037037036E-3</v>
      </c>
      <c r="L18" s="115">
        <f t="shared" si="5"/>
        <v>2.4305555555555556E-3</v>
      </c>
      <c r="M18" s="116">
        <f t="shared" si="6"/>
        <v>4.8842592592592592E-3</v>
      </c>
      <c r="N18" s="66">
        <f t="shared" si="7"/>
        <v>4</v>
      </c>
      <c r="O18" s="118" t="str">
        <f t="shared" si="1"/>
        <v/>
      </c>
      <c r="P18" s="118" t="str">
        <f t="shared" si="1"/>
        <v/>
      </c>
      <c r="Q18" s="118">
        <f t="shared" si="1"/>
        <v>4.8842592592592592E-3</v>
      </c>
      <c r="R18" s="118" t="str">
        <f t="shared" si="1"/>
        <v/>
      </c>
    </row>
    <row r="19" spans="1:18" x14ac:dyDescent="0.25">
      <c r="A19" s="66">
        <v>5</v>
      </c>
      <c r="B19" s="1" t="s">
        <v>23</v>
      </c>
      <c r="C19" s="1" t="s">
        <v>7</v>
      </c>
      <c r="D19" s="1"/>
      <c r="E19" s="115">
        <v>1.6087962962962963E-3</v>
      </c>
      <c r="F19" s="115">
        <v>1.6203703703703703E-3</v>
      </c>
      <c r="G19" s="116">
        <v>1.7708333333333332E-3</v>
      </c>
      <c r="H19" s="115">
        <v>1.9097222222222222E-3</v>
      </c>
      <c r="I19" s="115">
        <v>1.7939814814814815E-3</v>
      </c>
      <c r="J19" s="116">
        <v>1.9907407407407408E-3</v>
      </c>
      <c r="K19" s="115">
        <f t="shared" si="4"/>
        <v>1.9907407407407408E-3</v>
      </c>
      <c r="L19" s="115">
        <f t="shared" si="5"/>
        <v>1.9097222222222222E-3</v>
      </c>
      <c r="M19" s="116">
        <f t="shared" si="6"/>
        <v>3.9004629629629632E-3</v>
      </c>
      <c r="N19" s="66">
        <f t="shared" si="7"/>
        <v>5</v>
      </c>
      <c r="O19" s="118" t="str">
        <f t="shared" si="1"/>
        <v/>
      </c>
      <c r="P19" s="118" t="str">
        <f t="shared" si="1"/>
        <v/>
      </c>
      <c r="Q19" s="118" t="str">
        <f t="shared" si="1"/>
        <v/>
      </c>
      <c r="R19" s="118">
        <f t="shared" si="1"/>
        <v>3.9004629629629632E-3</v>
      </c>
    </row>
    <row r="20" spans="1:18" x14ac:dyDescent="0.25">
      <c r="A20" s="66">
        <v>6</v>
      </c>
      <c r="B20" s="1" t="s">
        <v>20</v>
      </c>
      <c r="C20" s="1" t="s">
        <v>6</v>
      </c>
      <c r="D20" s="1"/>
      <c r="E20" s="115">
        <v>6.3657407407407402E-4</v>
      </c>
      <c r="F20" s="115">
        <v>1.5046296296296294E-3</v>
      </c>
      <c r="G20" s="116">
        <v>2.2685185185185182E-3</v>
      </c>
      <c r="H20" s="115">
        <v>1.2152777777777778E-3</v>
      </c>
      <c r="I20" s="115">
        <v>1.1111111111111111E-3</v>
      </c>
      <c r="J20" s="116">
        <v>1.5856481481481479E-3</v>
      </c>
      <c r="K20" s="115">
        <f t="shared" si="4"/>
        <v>2.2685185185185182E-3</v>
      </c>
      <c r="L20" s="115">
        <f t="shared" si="5"/>
        <v>1.5856481481481479E-3</v>
      </c>
      <c r="M20" s="116">
        <f t="shared" si="6"/>
        <v>3.8541666666666663E-3</v>
      </c>
      <c r="N20" s="66">
        <f t="shared" si="7"/>
        <v>6</v>
      </c>
      <c r="O20" s="118" t="str">
        <f t="shared" si="1"/>
        <v/>
      </c>
      <c r="P20" s="118" t="str">
        <f t="shared" si="1"/>
        <v/>
      </c>
      <c r="Q20" s="118">
        <f t="shared" si="1"/>
        <v>3.8541666666666663E-3</v>
      </c>
      <c r="R20" s="118" t="str">
        <f t="shared" si="1"/>
        <v/>
      </c>
    </row>
    <row r="21" spans="1:18" x14ac:dyDescent="0.25">
      <c r="A21" s="106"/>
      <c r="B21" s="7"/>
      <c r="C21" s="7"/>
      <c r="D21" s="7"/>
      <c r="E21" s="119"/>
      <c r="F21" s="119"/>
      <c r="G21" s="118"/>
      <c r="H21" s="119"/>
      <c r="I21" s="119"/>
      <c r="J21" s="119"/>
      <c r="K21" s="119"/>
      <c r="L21" s="119"/>
      <c r="M21" s="118"/>
      <c r="N21" s="106"/>
      <c r="O21" s="118" t="str">
        <f t="shared" si="1"/>
        <v/>
      </c>
      <c r="P21" s="118" t="str">
        <f t="shared" si="1"/>
        <v/>
      </c>
      <c r="Q21" s="118" t="str">
        <f t="shared" si="1"/>
        <v/>
      </c>
      <c r="R21" s="118" t="str">
        <f t="shared" si="1"/>
        <v/>
      </c>
    </row>
    <row r="22" spans="1:18" x14ac:dyDescent="0.25">
      <c r="A22" s="106"/>
      <c r="B22" s="7"/>
      <c r="C22" s="7"/>
      <c r="D22" s="7" t="s">
        <v>25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06"/>
      <c r="O22" s="118" t="str">
        <f t="shared" si="1"/>
        <v/>
      </c>
      <c r="P22" s="118" t="str">
        <f t="shared" si="1"/>
        <v/>
      </c>
      <c r="Q22" s="118" t="str">
        <f t="shared" si="1"/>
        <v/>
      </c>
      <c r="R22" s="118" t="str">
        <f t="shared" si="1"/>
        <v/>
      </c>
    </row>
    <row r="23" spans="1:18" x14ac:dyDescent="0.25">
      <c r="A23" s="66">
        <v>1</v>
      </c>
      <c r="B23" s="1" t="s">
        <v>26</v>
      </c>
      <c r="C23" s="1" t="s">
        <v>4</v>
      </c>
      <c r="D23" s="1"/>
      <c r="E23" s="115">
        <v>5.9606481481481489E-3</v>
      </c>
      <c r="F23" s="115">
        <v>4.9768518518518521E-4</v>
      </c>
      <c r="G23" s="116">
        <v>5.4513888888888884E-3</v>
      </c>
      <c r="H23" s="115">
        <v>6.2731481481481484E-3</v>
      </c>
      <c r="I23" s="115">
        <v>6.4930555555555549E-3</v>
      </c>
      <c r="J23" s="116"/>
      <c r="K23" s="115">
        <f t="shared" ref="K23:K30" si="8">MAX(E23:J23)</f>
        <v>6.4930555555555549E-3</v>
      </c>
      <c r="L23" s="115">
        <f t="shared" ref="L23:L30" si="9">LARGE(E23:J23,2)</f>
        <v>6.2731481481481484E-3</v>
      </c>
      <c r="M23" s="116">
        <f t="shared" ref="M23:M30" si="10">SUM(K23:L23)</f>
        <v>1.2766203703703703E-2</v>
      </c>
      <c r="N23" s="66">
        <f t="shared" ref="N23:N30" si="11">RANK(M23,M$23:M$30)</f>
        <v>1</v>
      </c>
      <c r="O23" s="118">
        <f t="shared" si="1"/>
        <v>1.2766203703703703E-2</v>
      </c>
      <c r="P23" s="118" t="str">
        <f t="shared" si="1"/>
        <v/>
      </c>
      <c r="Q23" s="118" t="str">
        <f t="shared" si="1"/>
        <v/>
      </c>
      <c r="R23" s="118" t="str">
        <f t="shared" si="1"/>
        <v/>
      </c>
    </row>
    <row r="24" spans="1:18" x14ac:dyDescent="0.25">
      <c r="A24" s="66">
        <v>2</v>
      </c>
      <c r="B24" s="1" t="s">
        <v>27</v>
      </c>
      <c r="C24" s="1" t="s">
        <v>4</v>
      </c>
      <c r="D24" s="1"/>
      <c r="E24" s="115">
        <v>5.0694444444444441E-3</v>
      </c>
      <c r="F24" s="115">
        <v>5.1504629629629635E-3</v>
      </c>
      <c r="G24" s="116">
        <v>5.2777777777777771E-3</v>
      </c>
      <c r="H24" s="115">
        <v>3.0671296296296297E-3</v>
      </c>
      <c r="I24" s="115">
        <v>5.4976851851851853E-3</v>
      </c>
      <c r="J24" s="116">
        <v>3.5763888888888894E-3</v>
      </c>
      <c r="K24" s="115">
        <f t="shared" si="8"/>
        <v>5.4976851851851853E-3</v>
      </c>
      <c r="L24" s="115">
        <f t="shared" si="9"/>
        <v>5.2777777777777771E-3</v>
      </c>
      <c r="M24" s="116">
        <f t="shared" si="10"/>
        <v>1.0775462962962962E-2</v>
      </c>
      <c r="N24" s="66">
        <f t="shared" si="11"/>
        <v>2</v>
      </c>
      <c r="O24" s="118">
        <f t="shared" si="1"/>
        <v>1.0775462962962962E-2</v>
      </c>
      <c r="P24" s="118" t="str">
        <f t="shared" si="1"/>
        <v/>
      </c>
      <c r="Q24" s="118" t="str">
        <f t="shared" si="1"/>
        <v/>
      </c>
      <c r="R24" s="118" t="str">
        <f t="shared" si="1"/>
        <v/>
      </c>
    </row>
    <row r="25" spans="1:18" x14ac:dyDescent="0.25">
      <c r="A25" s="66">
        <v>3</v>
      </c>
      <c r="B25" s="1" t="s">
        <v>29</v>
      </c>
      <c r="C25" s="1" t="s">
        <v>7</v>
      </c>
      <c r="D25" s="1"/>
      <c r="E25" s="115">
        <v>1.1805555555555556E-3</v>
      </c>
      <c r="F25" s="115">
        <v>1.7939814814814815E-3</v>
      </c>
      <c r="G25" s="116">
        <v>1.6782407407407406E-3</v>
      </c>
      <c r="H25" s="115">
        <v>1.8171296296296297E-3</v>
      </c>
      <c r="I25" s="115">
        <v>3.7037037037037034E-3</v>
      </c>
      <c r="J25" s="116">
        <v>2.9050925925925928E-3</v>
      </c>
      <c r="K25" s="115">
        <f t="shared" si="8"/>
        <v>3.7037037037037034E-3</v>
      </c>
      <c r="L25" s="115">
        <f t="shared" si="9"/>
        <v>2.9050925925925928E-3</v>
      </c>
      <c r="M25" s="116">
        <f t="shared" si="10"/>
        <v>6.6087962962962966E-3</v>
      </c>
      <c r="N25" s="66">
        <f t="shared" si="11"/>
        <v>3</v>
      </c>
      <c r="O25" s="118" t="str">
        <f t="shared" si="1"/>
        <v/>
      </c>
      <c r="P25" s="118" t="str">
        <f t="shared" si="1"/>
        <v/>
      </c>
      <c r="Q25" s="118" t="str">
        <f t="shared" si="1"/>
        <v/>
      </c>
      <c r="R25" s="118">
        <f t="shared" si="1"/>
        <v>6.6087962962962966E-3</v>
      </c>
    </row>
    <row r="26" spans="1:18" x14ac:dyDescent="0.25">
      <c r="A26" s="66">
        <v>4</v>
      </c>
      <c r="B26" s="1" t="s">
        <v>42</v>
      </c>
      <c r="C26" s="1" t="s">
        <v>0</v>
      </c>
      <c r="D26" s="1"/>
      <c r="E26" s="115">
        <v>2.9166666666666668E-3</v>
      </c>
      <c r="F26" s="115">
        <v>1.8402777777777777E-3</v>
      </c>
      <c r="G26" s="116">
        <v>3.5763888888888894E-3</v>
      </c>
      <c r="H26" s="115">
        <v>7.6388888888888893E-4</v>
      </c>
      <c r="I26" s="115"/>
      <c r="J26" s="116"/>
      <c r="K26" s="115">
        <f t="shared" si="8"/>
        <v>3.5763888888888894E-3</v>
      </c>
      <c r="L26" s="115">
        <f t="shared" si="9"/>
        <v>2.9166666666666668E-3</v>
      </c>
      <c r="M26" s="116">
        <f t="shared" si="10"/>
        <v>6.4930555555555557E-3</v>
      </c>
      <c r="N26" s="66">
        <f t="shared" si="11"/>
        <v>4</v>
      </c>
      <c r="O26" s="118" t="str">
        <f t="shared" si="1"/>
        <v/>
      </c>
      <c r="P26" s="118" t="str">
        <f t="shared" si="1"/>
        <v/>
      </c>
      <c r="Q26" s="118" t="str">
        <f t="shared" si="1"/>
        <v/>
      </c>
      <c r="R26" s="118" t="str">
        <f t="shared" si="1"/>
        <v/>
      </c>
    </row>
    <row r="27" spans="1:18" x14ac:dyDescent="0.25">
      <c r="A27" s="66">
        <v>5</v>
      </c>
      <c r="B27" s="1" t="s">
        <v>36</v>
      </c>
      <c r="C27" s="1" t="s">
        <v>5</v>
      </c>
      <c r="D27" s="1"/>
      <c r="E27" s="115">
        <v>1.5393518518518519E-3</v>
      </c>
      <c r="F27" s="115">
        <v>2.4421296296296296E-3</v>
      </c>
      <c r="G27" s="116">
        <v>2.0254629629629629E-3</v>
      </c>
      <c r="H27" s="115">
        <v>2.0601851851851853E-3</v>
      </c>
      <c r="I27" s="115">
        <v>2.9398148148148148E-3</v>
      </c>
      <c r="J27" s="116">
        <v>1.4120370370370369E-3</v>
      </c>
      <c r="K27" s="115">
        <f t="shared" si="8"/>
        <v>2.9398148148148148E-3</v>
      </c>
      <c r="L27" s="115">
        <f t="shared" si="9"/>
        <v>2.4421296296296296E-3</v>
      </c>
      <c r="M27" s="116">
        <f t="shared" si="10"/>
        <v>5.3819444444444444E-3</v>
      </c>
      <c r="N27" s="66">
        <f t="shared" si="11"/>
        <v>5</v>
      </c>
      <c r="O27" s="118" t="str">
        <f t="shared" si="1"/>
        <v/>
      </c>
      <c r="P27" s="118">
        <f t="shared" si="1"/>
        <v>5.3819444444444444E-3</v>
      </c>
      <c r="Q27" s="118" t="str">
        <f t="shared" si="1"/>
        <v/>
      </c>
      <c r="R27" s="118" t="str">
        <f t="shared" si="1"/>
        <v/>
      </c>
    </row>
    <row r="28" spans="1:18" x14ac:dyDescent="0.25">
      <c r="A28" s="66">
        <v>6</v>
      </c>
      <c r="B28" s="1" t="s">
        <v>28</v>
      </c>
      <c r="C28" s="1" t="s">
        <v>5</v>
      </c>
      <c r="D28" s="1"/>
      <c r="E28" s="115">
        <v>1.8634259259259261E-3</v>
      </c>
      <c r="F28" s="115">
        <v>1.7013888888888892E-3</v>
      </c>
      <c r="G28" s="116">
        <v>1.9444444444444442E-3</v>
      </c>
      <c r="H28" s="115">
        <v>2.7199074074074074E-3</v>
      </c>
      <c r="I28" s="115">
        <v>2.1064814814814813E-3</v>
      </c>
      <c r="J28" s="116">
        <v>1.3888888888888889E-3</v>
      </c>
      <c r="K28" s="115">
        <f t="shared" si="8"/>
        <v>2.7199074074074074E-3</v>
      </c>
      <c r="L28" s="115">
        <f t="shared" si="9"/>
        <v>2.1064814814814813E-3</v>
      </c>
      <c r="M28" s="116">
        <f t="shared" si="10"/>
        <v>4.8263888888888887E-3</v>
      </c>
      <c r="N28" s="66">
        <f t="shared" si="11"/>
        <v>6</v>
      </c>
      <c r="O28" s="118" t="str">
        <f t="shared" si="1"/>
        <v/>
      </c>
      <c r="P28" s="118">
        <f t="shared" si="1"/>
        <v>4.8263888888888887E-3</v>
      </c>
      <c r="Q28" s="118" t="str">
        <f t="shared" si="1"/>
        <v/>
      </c>
      <c r="R28" s="118" t="str">
        <f t="shared" si="1"/>
        <v/>
      </c>
    </row>
    <row r="29" spans="1:18" x14ac:dyDescent="0.25">
      <c r="A29" s="66">
        <v>7</v>
      </c>
      <c r="B29" s="1" t="s">
        <v>39</v>
      </c>
      <c r="C29" s="1" t="s">
        <v>6</v>
      </c>
      <c r="D29" s="1"/>
      <c r="E29" s="115">
        <v>4.7453703703703704E-4</v>
      </c>
      <c r="F29" s="115">
        <v>1.7245370370370372E-3</v>
      </c>
      <c r="G29" s="116">
        <v>6.134259259259259E-4</v>
      </c>
      <c r="H29" s="115">
        <v>8.449074074074075E-4</v>
      </c>
      <c r="I29" s="115">
        <v>9.9537037037037042E-4</v>
      </c>
      <c r="J29" s="116">
        <v>2.8819444444444444E-3</v>
      </c>
      <c r="K29" s="115">
        <f t="shared" si="8"/>
        <v>2.8819444444444444E-3</v>
      </c>
      <c r="L29" s="115">
        <f t="shared" si="9"/>
        <v>1.7245370370370372E-3</v>
      </c>
      <c r="M29" s="116">
        <f t="shared" si="10"/>
        <v>4.6064814814814814E-3</v>
      </c>
      <c r="N29" s="66">
        <f t="shared" si="11"/>
        <v>7</v>
      </c>
      <c r="O29" s="118" t="str">
        <f t="shared" si="1"/>
        <v/>
      </c>
      <c r="P29" s="118" t="str">
        <f t="shared" si="1"/>
        <v/>
      </c>
      <c r="Q29" s="118">
        <f t="shared" si="1"/>
        <v>4.6064814814814814E-3</v>
      </c>
      <c r="R29" s="118" t="str">
        <f t="shared" si="1"/>
        <v/>
      </c>
    </row>
    <row r="30" spans="1:18" x14ac:dyDescent="0.25">
      <c r="A30" s="66">
        <v>8</v>
      </c>
      <c r="B30" s="1" t="s">
        <v>40</v>
      </c>
      <c r="C30" s="1" t="s">
        <v>6</v>
      </c>
      <c r="D30" s="1"/>
      <c r="E30" s="115">
        <v>1.6666666666666668E-3</v>
      </c>
      <c r="F30" s="115">
        <v>1.5393518518518519E-3</v>
      </c>
      <c r="G30" s="116">
        <v>1.6782407407407406E-3</v>
      </c>
      <c r="H30" s="115">
        <v>1.1574074074074073E-3</v>
      </c>
      <c r="I30" s="115">
        <v>1.5856481481481479E-3</v>
      </c>
      <c r="J30" s="116">
        <v>2.1296296296296298E-3</v>
      </c>
      <c r="K30" s="115">
        <f t="shared" si="8"/>
        <v>2.1296296296296298E-3</v>
      </c>
      <c r="L30" s="115">
        <f t="shared" si="9"/>
        <v>1.6782407407407406E-3</v>
      </c>
      <c r="M30" s="116">
        <f t="shared" si="10"/>
        <v>3.8078703703703703E-3</v>
      </c>
      <c r="N30" s="66">
        <f t="shared" si="11"/>
        <v>8</v>
      </c>
      <c r="O30" s="118" t="str">
        <f t="shared" si="1"/>
        <v/>
      </c>
      <c r="P30" s="118" t="str">
        <f t="shared" si="1"/>
        <v/>
      </c>
      <c r="Q30" s="118">
        <f t="shared" si="1"/>
        <v>3.8078703703703703E-3</v>
      </c>
      <c r="R30" s="118" t="str">
        <f t="shared" si="1"/>
        <v/>
      </c>
    </row>
    <row r="31" spans="1:18" x14ac:dyDescent="0.25">
      <c r="A31" s="106"/>
      <c r="B31" s="7"/>
      <c r="C31" s="7"/>
      <c r="D31" s="7"/>
      <c r="E31" s="120"/>
      <c r="F31" s="120"/>
      <c r="G31" s="120"/>
      <c r="H31" s="120"/>
      <c r="I31" s="120"/>
      <c r="J31" s="120"/>
      <c r="K31" s="120"/>
      <c r="L31" s="120"/>
      <c r="M31" s="120"/>
      <c r="N31" s="7"/>
      <c r="O31" s="118" t="str">
        <f t="shared" si="1"/>
        <v/>
      </c>
      <c r="P31" s="118" t="str">
        <f t="shared" si="1"/>
        <v/>
      </c>
      <c r="Q31" s="118" t="str">
        <f t="shared" si="1"/>
        <v/>
      </c>
      <c r="R31" s="118" t="str">
        <f t="shared" si="1"/>
        <v/>
      </c>
    </row>
    <row r="32" spans="1:18" x14ac:dyDescent="0.25">
      <c r="A32" s="106"/>
      <c r="B32" s="7"/>
      <c r="C32" s="7"/>
      <c r="D32" s="7" t="s">
        <v>30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7"/>
      <c r="O32" s="118" t="str">
        <f t="shared" si="1"/>
        <v/>
      </c>
      <c r="P32" s="118" t="str">
        <f t="shared" si="1"/>
        <v/>
      </c>
      <c r="Q32" s="118" t="str">
        <f t="shared" si="1"/>
        <v/>
      </c>
      <c r="R32" s="118" t="str">
        <f t="shared" si="1"/>
        <v/>
      </c>
    </row>
    <row r="33" spans="1:18" x14ac:dyDescent="0.25">
      <c r="A33" s="66">
        <v>1</v>
      </c>
      <c r="B33" s="1" t="s">
        <v>31</v>
      </c>
      <c r="C33" s="1" t="s">
        <v>4</v>
      </c>
      <c r="D33" s="1"/>
      <c r="E33" s="115">
        <v>3.0671296296296297E-3</v>
      </c>
      <c r="F33" s="115">
        <v>6.2615740740740748E-3</v>
      </c>
      <c r="G33" s="116">
        <v>5.6365740740740742E-3</v>
      </c>
      <c r="H33" s="115">
        <v>5.0925925925925921E-3</v>
      </c>
      <c r="I33" s="115">
        <v>5.3240740740740744E-4</v>
      </c>
      <c r="J33" s="116">
        <v>2.6620370370370372E-4</v>
      </c>
      <c r="K33" s="115">
        <f>MAX(E33:J33)</f>
        <v>6.2615740740740748E-3</v>
      </c>
      <c r="L33" s="115">
        <f>LARGE(E33:J33,2)</f>
        <v>5.6365740740740742E-3</v>
      </c>
      <c r="M33" s="116">
        <f>SUM(K33:L33)</f>
        <v>1.1898148148148149E-2</v>
      </c>
      <c r="N33" s="66">
        <f>RANK(M33,M$33:M$36)</f>
        <v>1</v>
      </c>
      <c r="O33" s="118">
        <f t="shared" si="1"/>
        <v>1.1898148148148149E-2</v>
      </c>
      <c r="P33" s="118" t="str">
        <f t="shared" si="1"/>
        <v/>
      </c>
      <c r="Q33" s="118" t="str">
        <f t="shared" si="1"/>
        <v/>
      </c>
      <c r="R33" s="118" t="str">
        <f t="shared" si="1"/>
        <v/>
      </c>
    </row>
    <row r="34" spans="1:18" x14ac:dyDescent="0.25">
      <c r="A34" s="66">
        <v>2</v>
      </c>
      <c r="B34" s="1" t="s">
        <v>32</v>
      </c>
      <c r="C34" s="1" t="s">
        <v>5</v>
      </c>
      <c r="D34" s="1"/>
      <c r="E34" s="115">
        <v>4.7569444444444447E-3</v>
      </c>
      <c r="F34" s="115">
        <v>4.8263888888888887E-3</v>
      </c>
      <c r="G34" s="116">
        <v>4.6990740740740743E-3</v>
      </c>
      <c r="H34" s="115">
        <v>1.6666666666666668E-3</v>
      </c>
      <c r="I34" s="115">
        <v>4.6180555555555558E-3</v>
      </c>
      <c r="J34" s="116">
        <v>4.1666666666666666E-3</v>
      </c>
      <c r="K34" s="115">
        <f>MAX(E34:J34)</f>
        <v>4.8263888888888887E-3</v>
      </c>
      <c r="L34" s="115">
        <f>LARGE(E34:J34,2)</f>
        <v>4.7569444444444447E-3</v>
      </c>
      <c r="M34" s="116">
        <f>SUM(K34:L34)</f>
        <v>9.5833333333333326E-3</v>
      </c>
      <c r="N34" s="66">
        <f>RANK(M34,M$33:M$36)</f>
        <v>2</v>
      </c>
      <c r="O34" s="118" t="str">
        <f t="shared" si="1"/>
        <v/>
      </c>
      <c r="P34" s="118">
        <f t="shared" si="1"/>
        <v>9.5833333333333326E-3</v>
      </c>
      <c r="Q34" s="118" t="str">
        <f t="shared" si="1"/>
        <v/>
      </c>
      <c r="R34" s="118" t="str">
        <f t="shared" si="1"/>
        <v/>
      </c>
    </row>
    <row r="35" spans="1:18" x14ac:dyDescent="0.25">
      <c r="A35" s="66">
        <v>3</v>
      </c>
      <c r="B35" s="1" t="s">
        <v>34</v>
      </c>
      <c r="C35" s="1" t="s">
        <v>7</v>
      </c>
      <c r="D35" s="1"/>
      <c r="E35" s="115">
        <v>4.6759259259259263E-3</v>
      </c>
      <c r="F35" s="115">
        <v>3.3912037037037036E-3</v>
      </c>
      <c r="G35" s="116">
        <v>2.2916666666666667E-3</v>
      </c>
      <c r="H35" s="115">
        <v>4.155092592592593E-3</v>
      </c>
      <c r="I35" s="115">
        <v>3.6689814814814814E-3</v>
      </c>
      <c r="J35" s="116"/>
      <c r="K35" s="115">
        <f>MAX(E35:J35)</f>
        <v>4.6759259259259263E-3</v>
      </c>
      <c r="L35" s="115">
        <f>LARGE(E35:J35,2)</f>
        <v>4.155092592592593E-3</v>
      </c>
      <c r="M35" s="116">
        <f>SUM(K35:L35)</f>
        <v>8.8310185185185193E-3</v>
      </c>
      <c r="N35" s="66">
        <f>RANK(M35,M$33:M$36)</f>
        <v>3</v>
      </c>
      <c r="O35" s="118" t="str">
        <f t="shared" si="1"/>
        <v/>
      </c>
      <c r="P35" s="118" t="str">
        <f t="shared" si="1"/>
        <v/>
      </c>
      <c r="Q35" s="118" t="str">
        <f t="shared" si="1"/>
        <v/>
      </c>
      <c r="R35" s="118">
        <f t="shared" si="1"/>
        <v>8.8310185185185193E-3</v>
      </c>
    </row>
    <row r="36" spans="1:18" x14ac:dyDescent="0.25">
      <c r="A36" s="66">
        <v>4</v>
      </c>
      <c r="B36" s="1" t="s">
        <v>33</v>
      </c>
      <c r="C36" s="1" t="s">
        <v>6</v>
      </c>
      <c r="D36" s="1"/>
      <c r="E36" s="115">
        <v>3.9930555555555561E-3</v>
      </c>
      <c r="F36" s="115">
        <v>3.8541666666666668E-3</v>
      </c>
      <c r="G36" s="116">
        <v>2.0254629629629629E-3</v>
      </c>
      <c r="H36" s="115">
        <v>2.615740740740741E-3</v>
      </c>
      <c r="I36" s="115">
        <v>4.5486111111111109E-3</v>
      </c>
      <c r="J36" s="116">
        <v>3.7615740740740739E-3</v>
      </c>
      <c r="K36" s="115">
        <f>MAX(E36:J36)</f>
        <v>4.5486111111111109E-3</v>
      </c>
      <c r="L36" s="115">
        <f>LARGE(E36:J36,2)</f>
        <v>3.9930555555555561E-3</v>
      </c>
      <c r="M36" s="116">
        <f>SUM(K36:L36)</f>
        <v>8.5416666666666662E-3</v>
      </c>
      <c r="N36" s="66">
        <f>RANK(M36,M$33:M$36)</f>
        <v>4</v>
      </c>
      <c r="O36" s="118" t="str">
        <f t="shared" si="1"/>
        <v/>
      </c>
      <c r="P36" s="118" t="str">
        <f t="shared" si="1"/>
        <v/>
      </c>
      <c r="Q36" s="118">
        <f t="shared" si="1"/>
        <v>8.5416666666666662E-3</v>
      </c>
      <c r="R36" s="118" t="str">
        <f t="shared" si="1"/>
        <v/>
      </c>
    </row>
    <row r="37" spans="1:18" x14ac:dyDescent="0.25">
      <c r="A37" s="83"/>
      <c r="B37" s="83"/>
      <c r="C37" s="83"/>
      <c r="D37" s="121"/>
      <c r="E37" s="122"/>
      <c r="F37" s="123"/>
      <c r="G37" s="123"/>
      <c r="H37" s="124"/>
      <c r="I37" s="123"/>
      <c r="J37" s="123"/>
      <c r="K37" s="125"/>
      <c r="L37" s="125"/>
      <c r="M37" s="123"/>
      <c r="N37" s="121"/>
      <c r="O37" s="83"/>
      <c r="P37" s="83"/>
      <c r="Q37" s="83"/>
      <c r="R37" s="83"/>
    </row>
    <row r="38" spans="1:18" x14ac:dyDescent="0.25">
      <c r="A38" s="83"/>
      <c r="B38" s="83"/>
      <c r="C38" s="129" t="s">
        <v>1</v>
      </c>
      <c r="D38" s="129"/>
      <c r="E38" s="129"/>
      <c r="F38" s="129"/>
      <c r="G38" s="123"/>
      <c r="H38" s="123"/>
      <c r="I38" s="123"/>
      <c r="J38" s="123"/>
      <c r="K38" s="125"/>
      <c r="L38" s="125"/>
      <c r="M38" s="123"/>
      <c r="N38" s="121"/>
      <c r="O38" s="117"/>
      <c r="P38" s="83"/>
      <c r="Q38" s="83"/>
      <c r="R38" s="83"/>
    </row>
    <row r="39" spans="1:18" x14ac:dyDescent="0.25">
      <c r="A39" s="83"/>
      <c r="B39" s="1" t="s">
        <v>4</v>
      </c>
      <c r="C39" s="126">
        <f>O6</f>
        <v>5.2291666666666674E-2</v>
      </c>
      <c r="D39" s="1"/>
      <c r="E39" s="127">
        <v>1</v>
      </c>
      <c r="F39" s="123"/>
      <c r="G39" s="123"/>
      <c r="H39" s="123"/>
      <c r="I39" s="123"/>
      <c r="J39" s="123"/>
      <c r="K39" s="125"/>
      <c r="L39" s="125"/>
      <c r="M39" s="123"/>
      <c r="N39" s="121"/>
      <c r="O39" s="83"/>
      <c r="P39" s="83"/>
      <c r="Q39" s="83"/>
      <c r="R39" s="83"/>
    </row>
    <row r="40" spans="1:18" x14ac:dyDescent="0.25">
      <c r="A40" s="83"/>
      <c r="B40" s="1" t="s">
        <v>5</v>
      </c>
      <c r="C40" s="126">
        <f>P6</f>
        <v>3.7337962962962962E-2</v>
      </c>
      <c r="D40" s="1"/>
      <c r="E40" s="127">
        <v>2</v>
      </c>
      <c r="F40" s="123"/>
      <c r="G40" s="123"/>
      <c r="H40" s="123"/>
      <c r="I40" s="123"/>
      <c r="J40" s="123"/>
      <c r="K40" s="125"/>
      <c r="L40" s="125"/>
      <c r="M40" s="123"/>
      <c r="N40" s="121"/>
      <c r="O40" s="83"/>
      <c r="P40" s="83"/>
      <c r="Q40" s="83"/>
      <c r="R40" s="83"/>
    </row>
    <row r="41" spans="1:18" x14ac:dyDescent="0.25">
      <c r="A41" s="83"/>
      <c r="B41" s="1" t="s">
        <v>6</v>
      </c>
      <c r="C41" s="126">
        <f>Q6</f>
        <v>3.048611111111111E-2</v>
      </c>
      <c r="D41" s="1"/>
      <c r="E41" s="127">
        <v>3</v>
      </c>
      <c r="G41" s="123"/>
      <c r="H41" s="123"/>
      <c r="I41" s="123"/>
      <c r="J41" s="123"/>
      <c r="K41" s="125"/>
      <c r="L41" s="125"/>
      <c r="M41" s="123"/>
      <c r="N41" s="121"/>
      <c r="O41" s="83"/>
      <c r="P41" s="83"/>
      <c r="Q41" s="83"/>
      <c r="R41" s="83"/>
    </row>
    <row r="42" spans="1:18" x14ac:dyDescent="0.25">
      <c r="A42" s="83"/>
      <c r="B42" s="1" t="s">
        <v>7</v>
      </c>
      <c r="C42" s="126">
        <f>R6</f>
        <v>2.3402777777777779E-2</v>
      </c>
      <c r="D42" s="1"/>
      <c r="E42" s="127">
        <v>4</v>
      </c>
      <c r="F42" s="123"/>
      <c r="G42" s="123"/>
      <c r="H42" s="123"/>
      <c r="I42" s="123"/>
      <c r="J42" s="123"/>
      <c r="K42" s="125"/>
      <c r="L42" s="125"/>
      <c r="M42" s="123"/>
      <c r="N42" s="121"/>
      <c r="O42" s="83"/>
      <c r="P42" s="83"/>
      <c r="Q42" s="83"/>
      <c r="R42" s="83"/>
    </row>
  </sheetData>
  <sortState ref="B32:O35">
    <sortCondition ref="N32:N35"/>
  </sortState>
  <mergeCells count="2">
    <mergeCell ref="O3:R3"/>
    <mergeCell ref="C38:F3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zoomScale="130" zoomScaleNormal="130" workbookViewId="0">
      <selection activeCell="A2" sqref="A2:C2"/>
    </sheetView>
  </sheetViews>
  <sheetFormatPr defaultColWidth="34.5703125" defaultRowHeight="12" x14ac:dyDescent="0.2"/>
  <cols>
    <col min="1" max="1" width="2.42578125" style="52" customWidth="1"/>
    <col min="2" max="2" width="24.85546875" style="52" customWidth="1"/>
    <col min="3" max="3" width="5" style="53" customWidth="1"/>
    <col min="4" max="28" width="2.85546875" style="53" customWidth="1"/>
    <col min="29" max="29" width="3.140625" style="53" customWidth="1"/>
    <col min="30" max="31" width="2.85546875" style="53" customWidth="1"/>
    <col min="32" max="32" width="2.7109375" style="53" customWidth="1"/>
    <col min="33" max="35" width="2.85546875" style="53" customWidth="1"/>
    <col min="36" max="36" width="2.42578125" style="52" customWidth="1"/>
    <col min="37" max="37" width="24" style="52" customWidth="1"/>
    <col min="38" max="38" width="5" style="53" customWidth="1"/>
    <col min="39" max="252" width="34.5703125" style="12"/>
    <col min="253" max="253" width="2.42578125" style="12" customWidth="1"/>
    <col min="254" max="254" width="24.85546875" style="12" customWidth="1"/>
    <col min="255" max="255" width="5" style="12" customWidth="1"/>
    <col min="256" max="280" width="2.85546875" style="12" customWidth="1"/>
    <col min="281" max="281" width="3.140625" style="12" customWidth="1"/>
    <col min="282" max="283" width="2.85546875" style="12" customWidth="1"/>
    <col min="284" max="284" width="2.7109375" style="12" customWidth="1"/>
    <col min="285" max="288" width="2.85546875" style="12" customWidth="1"/>
    <col min="289" max="289" width="3.140625" style="12" customWidth="1"/>
    <col min="290" max="291" width="2.85546875" style="12" customWidth="1"/>
    <col min="292" max="292" width="2.42578125" style="12" customWidth="1"/>
    <col min="293" max="293" width="24" style="12" customWidth="1"/>
    <col min="294" max="294" width="5" style="12" customWidth="1"/>
    <col min="295" max="508" width="34.5703125" style="12"/>
    <col min="509" max="509" width="2.42578125" style="12" customWidth="1"/>
    <col min="510" max="510" width="24.85546875" style="12" customWidth="1"/>
    <col min="511" max="511" width="5" style="12" customWidth="1"/>
    <col min="512" max="536" width="2.85546875" style="12" customWidth="1"/>
    <col min="537" max="537" width="3.140625" style="12" customWidth="1"/>
    <col min="538" max="539" width="2.85546875" style="12" customWidth="1"/>
    <col min="540" max="540" width="2.7109375" style="12" customWidth="1"/>
    <col min="541" max="544" width="2.85546875" style="12" customWidth="1"/>
    <col min="545" max="545" width="3.140625" style="12" customWidth="1"/>
    <col min="546" max="547" width="2.85546875" style="12" customWidth="1"/>
    <col min="548" max="548" width="2.42578125" style="12" customWidth="1"/>
    <col min="549" max="549" width="24" style="12" customWidth="1"/>
    <col min="550" max="550" width="5" style="12" customWidth="1"/>
    <col min="551" max="764" width="34.5703125" style="12"/>
    <col min="765" max="765" width="2.42578125" style="12" customWidth="1"/>
    <col min="766" max="766" width="24.85546875" style="12" customWidth="1"/>
    <col min="767" max="767" width="5" style="12" customWidth="1"/>
    <col min="768" max="792" width="2.85546875" style="12" customWidth="1"/>
    <col min="793" max="793" width="3.140625" style="12" customWidth="1"/>
    <col min="794" max="795" width="2.85546875" style="12" customWidth="1"/>
    <col min="796" max="796" width="2.7109375" style="12" customWidth="1"/>
    <col min="797" max="800" width="2.85546875" style="12" customWidth="1"/>
    <col min="801" max="801" width="3.140625" style="12" customWidth="1"/>
    <col min="802" max="803" width="2.85546875" style="12" customWidth="1"/>
    <col min="804" max="804" width="2.42578125" style="12" customWidth="1"/>
    <col min="805" max="805" width="24" style="12" customWidth="1"/>
    <col min="806" max="806" width="5" style="12" customWidth="1"/>
    <col min="807" max="1020" width="34.5703125" style="12"/>
    <col min="1021" max="1021" width="2.42578125" style="12" customWidth="1"/>
    <col min="1022" max="1022" width="24.85546875" style="12" customWidth="1"/>
    <col min="1023" max="1023" width="5" style="12" customWidth="1"/>
    <col min="1024" max="1048" width="2.85546875" style="12" customWidth="1"/>
    <col min="1049" max="1049" width="3.140625" style="12" customWidth="1"/>
    <col min="1050" max="1051" width="2.85546875" style="12" customWidth="1"/>
    <col min="1052" max="1052" width="2.7109375" style="12" customWidth="1"/>
    <col min="1053" max="1056" width="2.85546875" style="12" customWidth="1"/>
    <col min="1057" max="1057" width="3.140625" style="12" customWidth="1"/>
    <col min="1058" max="1059" width="2.85546875" style="12" customWidth="1"/>
    <col min="1060" max="1060" width="2.42578125" style="12" customWidth="1"/>
    <col min="1061" max="1061" width="24" style="12" customWidth="1"/>
    <col min="1062" max="1062" width="5" style="12" customWidth="1"/>
    <col min="1063" max="1276" width="34.5703125" style="12"/>
    <col min="1277" max="1277" width="2.42578125" style="12" customWidth="1"/>
    <col min="1278" max="1278" width="24.85546875" style="12" customWidth="1"/>
    <col min="1279" max="1279" width="5" style="12" customWidth="1"/>
    <col min="1280" max="1304" width="2.85546875" style="12" customWidth="1"/>
    <col min="1305" max="1305" width="3.140625" style="12" customWidth="1"/>
    <col min="1306" max="1307" width="2.85546875" style="12" customWidth="1"/>
    <col min="1308" max="1308" width="2.7109375" style="12" customWidth="1"/>
    <col min="1309" max="1312" width="2.85546875" style="12" customWidth="1"/>
    <col min="1313" max="1313" width="3.140625" style="12" customWidth="1"/>
    <col min="1314" max="1315" width="2.85546875" style="12" customWidth="1"/>
    <col min="1316" max="1316" width="2.42578125" style="12" customWidth="1"/>
    <col min="1317" max="1317" width="24" style="12" customWidth="1"/>
    <col min="1318" max="1318" width="5" style="12" customWidth="1"/>
    <col min="1319" max="1532" width="34.5703125" style="12"/>
    <col min="1533" max="1533" width="2.42578125" style="12" customWidth="1"/>
    <col min="1534" max="1534" width="24.85546875" style="12" customWidth="1"/>
    <col min="1535" max="1535" width="5" style="12" customWidth="1"/>
    <col min="1536" max="1560" width="2.85546875" style="12" customWidth="1"/>
    <col min="1561" max="1561" width="3.140625" style="12" customWidth="1"/>
    <col min="1562" max="1563" width="2.85546875" style="12" customWidth="1"/>
    <col min="1564" max="1564" width="2.7109375" style="12" customWidth="1"/>
    <col min="1565" max="1568" width="2.85546875" style="12" customWidth="1"/>
    <col min="1569" max="1569" width="3.140625" style="12" customWidth="1"/>
    <col min="1570" max="1571" width="2.85546875" style="12" customWidth="1"/>
    <col min="1572" max="1572" width="2.42578125" style="12" customWidth="1"/>
    <col min="1573" max="1573" width="24" style="12" customWidth="1"/>
    <col min="1574" max="1574" width="5" style="12" customWidth="1"/>
    <col min="1575" max="1788" width="34.5703125" style="12"/>
    <col min="1789" max="1789" width="2.42578125" style="12" customWidth="1"/>
    <col min="1790" max="1790" width="24.85546875" style="12" customWidth="1"/>
    <col min="1791" max="1791" width="5" style="12" customWidth="1"/>
    <col min="1792" max="1816" width="2.85546875" style="12" customWidth="1"/>
    <col min="1817" max="1817" width="3.140625" style="12" customWidth="1"/>
    <col min="1818" max="1819" width="2.85546875" style="12" customWidth="1"/>
    <col min="1820" max="1820" width="2.7109375" style="12" customWidth="1"/>
    <col min="1821" max="1824" width="2.85546875" style="12" customWidth="1"/>
    <col min="1825" max="1825" width="3.140625" style="12" customWidth="1"/>
    <col min="1826" max="1827" width="2.85546875" style="12" customWidth="1"/>
    <col min="1828" max="1828" width="2.42578125" style="12" customWidth="1"/>
    <col min="1829" max="1829" width="24" style="12" customWidth="1"/>
    <col min="1830" max="1830" width="5" style="12" customWidth="1"/>
    <col min="1831" max="2044" width="34.5703125" style="12"/>
    <col min="2045" max="2045" width="2.42578125" style="12" customWidth="1"/>
    <col min="2046" max="2046" width="24.85546875" style="12" customWidth="1"/>
    <col min="2047" max="2047" width="5" style="12" customWidth="1"/>
    <col min="2048" max="2072" width="2.85546875" style="12" customWidth="1"/>
    <col min="2073" max="2073" width="3.140625" style="12" customWidth="1"/>
    <col min="2074" max="2075" width="2.85546875" style="12" customWidth="1"/>
    <col min="2076" max="2076" width="2.7109375" style="12" customWidth="1"/>
    <col min="2077" max="2080" width="2.85546875" style="12" customWidth="1"/>
    <col min="2081" max="2081" width="3.140625" style="12" customWidth="1"/>
    <col min="2082" max="2083" width="2.85546875" style="12" customWidth="1"/>
    <col min="2084" max="2084" width="2.42578125" style="12" customWidth="1"/>
    <col min="2085" max="2085" width="24" style="12" customWidth="1"/>
    <col min="2086" max="2086" width="5" style="12" customWidth="1"/>
    <col min="2087" max="2300" width="34.5703125" style="12"/>
    <col min="2301" max="2301" width="2.42578125" style="12" customWidth="1"/>
    <col min="2302" max="2302" width="24.85546875" style="12" customWidth="1"/>
    <col min="2303" max="2303" width="5" style="12" customWidth="1"/>
    <col min="2304" max="2328" width="2.85546875" style="12" customWidth="1"/>
    <col min="2329" max="2329" width="3.140625" style="12" customWidth="1"/>
    <col min="2330" max="2331" width="2.85546875" style="12" customWidth="1"/>
    <col min="2332" max="2332" width="2.7109375" style="12" customWidth="1"/>
    <col min="2333" max="2336" width="2.85546875" style="12" customWidth="1"/>
    <col min="2337" max="2337" width="3.140625" style="12" customWidth="1"/>
    <col min="2338" max="2339" width="2.85546875" style="12" customWidth="1"/>
    <col min="2340" max="2340" width="2.42578125" style="12" customWidth="1"/>
    <col min="2341" max="2341" width="24" style="12" customWidth="1"/>
    <col min="2342" max="2342" width="5" style="12" customWidth="1"/>
    <col min="2343" max="2556" width="34.5703125" style="12"/>
    <col min="2557" max="2557" width="2.42578125" style="12" customWidth="1"/>
    <col min="2558" max="2558" width="24.85546875" style="12" customWidth="1"/>
    <col min="2559" max="2559" width="5" style="12" customWidth="1"/>
    <col min="2560" max="2584" width="2.85546875" style="12" customWidth="1"/>
    <col min="2585" max="2585" width="3.140625" style="12" customWidth="1"/>
    <col min="2586" max="2587" width="2.85546875" style="12" customWidth="1"/>
    <col min="2588" max="2588" width="2.7109375" style="12" customWidth="1"/>
    <col min="2589" max="2592" width="2.85546875" style="12" customWidth="1"/>
    <col min="2593" max="2593" width="3.140625" style="12" customWidth="1"/>
    <col min="2594" max="2595" width="2.85546875" style="12" customWidth="1"/>
    <col min="2596" max="2596" width="2.42578125" style="12" customWidth="1"/>
    <col min="2597" max="2597" width="24" style="12" customWidth="1"/>
    <col min="2598" max="2598" width="5" style="12" customWidth="1"/>
    <col min="2599" max="2812" width="34.5703125" style="12"/>
    <col min="2813" max="2813" width="2.42578125" style="12" customWidth="1"/>
    <col min="2814" max="2814" width="24.85546875" style="12" customWidth="1"/>
    <col min="2815" max="2815" width="5" style="12" customWidth="1"/>
    <col min="2816" max="2840" width="2.85546875" style="12" customWidth="1"/>
    <col min="2841" max="2841" width="3.140625" style="12" customWidth="1"/>
    <col min="2842" max="2843" width="2.85546875" style="12" customWidth="1"/>
    <col min="2844" max="2844" width="2.7109375" style="12" customWidth="1"/>
    <col min="2845" max="2848" width="2.85546875" style="12" customWidth="1"/>
    <col min="2849" max="2849" width="3.140625" style="12" customWidth="1"/>
    <col min="2850" max="2851" width="2.85546875" style="12" customWidth="1"/>
    <col min="2852" max="2852" width="2.42578125" style="12" customWidth="1"/>
    <col min="2853" max="2853" width="24" style="12" customWidth="1"/>
    <col min="2854" max="2854" width="5" style="12" customWidth="1"/>
    <col min="2855" max="3068" width="34.5703125" style="12"/>
    <col min="3069" max="3069" width="2.42578125" style="12" customWidth="1"/>
    <col min="3070" max="3070" width="24.85546875" style="12" customWidth="1"/>
    <col min="3071" max="3071" width="5" style="12" customWidth="1"/>
    <col min="3072" max="3096" width="2.85546875" style="12" customWidth="1"/>
    <col min="3097" max="3097" width="3.140625" style="12" customWidth="1"/>
    <col min="3098" max="3099" width="2.85546875" style="12" customWidth="1"/>
    <col min="3100" max="3100" width="2.7109375" style="12" customWidth="1"/>
    <col min="3101" max="3104" width="2.85546875" style="12" customWidth="1"/>
    <col min="3105" max="3105" width="3.140625" style="12" customWidth="1"/>
    <col min="3106" max="3107" width="2.85546875" style="12" customWidth="1"/>
    <col min="3108" max="3108" width="2.42578125" style="12" customWidth="1"/>
    <col min="3109" max="3109" width="24" style="12" customWidth="1"/>
    <col min="3110" max="3110" width="5" style="12" customWidth="1"/>
    <col min="3111" max="3324" width="34.5703125" style="12"/>
    <col min="3325" max="3325" width="2.42578125" style="12" customWidth="1"/>
    <col min="3326" max="3326" width="24.85546875" style="12" customWidth="1"/>
    <col min="3327" max="3327" width="5" style="12" customWidth="1"/>
    <col min="3328" max="3352" width="2.85546875" style="12" customWidth="1"/>
    <col min="3353" max="3353" width="3.140625" style="12" customWidth="1"/>
    <col min="3354" max="3355" width="2.85546875" style="12" customWidth="1"/>
    <col min="3356" max="3356" width="2.7109375" style="12" customWidth="1"/>
    <col min="3357" max="3360" width="2.85546875" style="12" customWidth="1"/>
    <col min="3361" max="3361" width="3.140625" style="12" customWidth="1"/>
    <col min="3362" max="3363" width="2.85546875" style="12" customWidth="1"/>
    <col min="3364" max="3364" width="2.42578125" style="12" customWidth="1"/>
    <col min="3365" max="3365" width="24" style="12" customWidth="1"/>
    <col min="3366" max="3366" width="5" style="12" customWidth="1"/>
    <col min="3367" max="3580" width="34.5703125" style="12"/>
    <col min="3581" max="3581" width="2.42578125" style="12" customWidth="1"/>
    <col min="3582" max="3582" width="24.85546875" style="12" customWidth="1"/>
    <col min="3583" max="3583" width="5" style="12" customWidth="1"/>
    <col min="3584" max="3608" width="2.85546875" style="12" customWidth="1"/>
    <col min="3609" max="3609" width="3.140625" style="12" customWidth="1"/>
    <col min="3610" max="3611" width="2.85546875" style="12" customWidth="1"/>
    <col min="3612" max="3612" width="2.7109375" style="12" customWidth="1"/>
    <col min="3613" max="3616" width="2.85546875" style="12" customWidth="1"/>
    <col min="3617" max="3617" width="3.140625" style="12" customWidth="1"/>
    <col min="3618" max="3619" width="2.85546875" style="12" customWidth="1"/>
    <col min="3620" max="3620" width="2.42578125" style="12" customWidth="1"/>
    <col min="3621" max="3621" width="24" style="12" customWidth="1"/>
    <col min="3622" max="3622" width="5" style="12" customWidth="1"/>
    <col min="3623" max="3836" width="34.5703125" style="12"/>
    <col min="3837" max="3837" width="2.42578125" style="12" customWidth="1"/>
    <col min="3838" max="3838" width="24.85546875" style="12" customWidth="1"/>
    <col min="3839" max="3839" width="5" style="12" customWidth="1"/>
    <col min="3840" max="3864" width="2.85546875" style="12" customWidth="1"/>
    <col min="3865" max="3865" width="3.140625" style="12" customWidth="1"/>
    <col min="3866" max="3867" width="2.85546875" style="12" customWidth="1"/>
    <col min="3868" max="3868" width="2.7109375" style="12" customWidth="1"/>
    <col min="3869" max="3872" width="2.85546875" style="12" customWidth="1"/>
    <col min="3873" max="3873" width="3.140625" style="12" customWidth="1"/>
    <col min="3874" max="3875" width="2.85546875" style="12" customWidth="1"/>
    <col min="3876" max="3876" width="2.42578125" style="12" customWidth="1"/>
    <col min="3877" max="3877" width="24" style="12" customWidth="1"/>
    <col min="3878" max="3878" width="5" style="12" customWidth="1"/>
    <col min="3879" max="4092" width="34.5703125" style="12"/>
    <col min="4093" max="4093" width="2.42578125" style="12" customWidth="1"/>
    <col min="4094" max="4094" width="24.85546875" style="12" customWidth="1"/>
    <col min="4095" max="4095" width="5" style="12" customWidth="1"/>
    <col min="4096" max="4120" width="2.85546875" style="12" customWidth="1"/>
    <col min="4121" max="4121" width="3.140625" style="12" customWidth="1"/>
    <col min="4122" max="4123" width="2.85546875" style="12" customWidth="1"/>
    <col min="4124" max="4124" width="2.7109375" style="12" customWidth="1"/>
    <col min="4125" max="4128" width="2.85546875" style="12" customWidth="1"/>
    <col min="4129" max="4129" width="3.140625" style="12" customWidth="1"/>
    <col min="4130" max="4131" width="2.85546875" style="12" customWidth="1"/>
    <col min="4132" max="4132" width="2.42578125" style="12" customWidth="1"/>
    <col min="4133" max="4133" width="24" style="12" customWidth="1"/>
    <col min="4134" max="4134" width="5" style="12" customWidth="1"/>
    <col min="4135" max="4348" width="34.5703125" style="12"/>
    <col min="4349" max="4349" width="2.42578125" style="12" customWidth="1"/>
    <col min="4350" max="4350" width="24.85546875" style="12" customWidth="1"/>
    <col min="4351" max="4351" width="5" style="12" customWidth="1"/>
    <col min="4352" max="4376" width="2.85546875" style="12" customWidth="1"/>
    <col min="4377" max="4377" width="3.140625" style="12" customWidth="1"/>
    <col min="4378" max="4379" width="2.85546875" style="12" customWidth="1"/>
    <col min="4380" max="4380" width="2.7109375" style="12" customWidth="1"/>
    <col min="4381" max="4384" width="2.85546875" style="12" customWidth="1"/>
    <col min="4385" max="4385" width="3.140625" style="12" customWidth="1"/>
    <col min="4386" max="4387" width="2.85546875" style="12" customWidth="1"/>
    <col min="4388" max="4388" width="2.42578125" style="12" customWidth="1"/>
    <col min="4389" max="4389" width="24" style="12" customWidth="1"/>
    <col min="4390" max="4390" width="5" style="12" customWidth="1"/>
    <col min="4391" max="4604" width="34.5703125" style="12"/>
    <col min="4605" max="4605" width="2.42578125" style="12" customWidth="1"/>
    <col min="4606" max="4606" width="24.85546875" style="12" customWidth="1"/>
    <col min="4607" max="4607" width="5" style="12" customWidth="1"/>
    <col min="4608" max="4632" width="2.85546875" style="12" customWidth="1"/>
    <col min="4633" max="4633" width="3.140625" style="12" customWidth="1"/>
    <col min="4634" max="4635" width="2.85546875" style="12" customWidth="1"/>
    <col min="4636" max="4636" width="2.7109375" style="12" customWidth="1"/>
    <col min="4637" max="4640" width="2.85546875" style="12" customWidth="1"/>
    <col min="4641" max="4641" width="3.140625" style="12" customWidth="1"/>
    <col min="4642" max="4643" width="2.85546875" style="12" customWidth="1"/>
    <col min="4644" max="4644" width="2.42578125" style="12" customWidth="1"/>
    <col min="4645" max="4645" width="24" style="12" customWidth="1"/>
    <col min="4646" max="4646" width="5" style="12" customWidth="1"/>
    <col min="4647" max="4860" width="34.5703125" style="12"/>
    <col min="4861" max="4861" width="2.42578125" style="12" customWidth="1"/>
    <col min="4862" max="4862" width="24.85546875" style="12" customWidth="1"/>
    <col min="4863" max="4863" width="5" style="12" customWidth="1"/>
    <col min="4864" max="4888" width="2.85546875" style="12" customWidth="1"/>
    <col min="4889" max="4889" width="3.140625" style="12" customWidth="1"/>
    <col min="4890" max="4891" width="2.85546875" style="12" customWidth="1"/>
    <col min="4892" max="4892" width="2.7109375" style="12" customWidth="1"/>
    <col min="4893" max="4896" width="2.85546875" style="12" customWidth="1"/>
    <col min="4897" max="4897" width="3.140625" style="12" customWidth="1"/>
    <col min="4898" max="4899" width="2.85546875" style="12" customWidth="1"/>
    <col min="4900" max="4900" width="2.42578125" style="12" customWidth="1"/>
    <col min="4901" max="4901" width="24" style="12" customWidth="1"/>
    <col min="4902" max="4902" width="5" style="12" customWidth="1"/>
    <col min="4903" max="5116" width="34.5703125" style="12"/>
    <col min="5117" max="5117" width="2.42578125" style="12" customWidth="1"/>
    <col min="5118" max="5118" width="24.85546875" style="12" customWidth="1"/>
    <col min="5119" max="5119" width="5" style="12" customWidth="1"/>
    <col min="5120" max="5144" width="2.85546875" style="12" customWidth="1"/>
    <col min="5145" max="5145" width="3.140625" style="12" customWidth="1"/>
    <col min="5146" max="5147" width="2.85546875" style="12" customWidth="1"/>
    <col min="5148" max="5148" width="2.7109375" style="12" customWidth="1"/>
    <col min="5149" max="5152" width="2.85546875" style="12" customWidth="1"/>
    <col min="5153" max="5153" width="3.140625" style="12" customWidth="1"/>
    <col min="5154" max="5155" width="2.85546875" style="12" customWidth="1"/>
    <col min="5156" max="5156" width="2.42578125" style="12" customWidth="1"/>
    <col min="5157" max="5157" width="24" style="12" customWidth="1"/>
    <col min="5158" max="5158" width="5" style="12" customWidth="1"/>
    <col min="5159" max="5372" width="34.5703125" style="12"/>
    <col min="5373" max="5373" width="2.42578125" style="12" customWidth="1"/>
    <col min="5374" max="5374" width="24.85546875" style="12" customWidth="1"/>
    <col min="5375" max="5375" width="5" style="12" customWidth="1"/>
    <col min="5376" max="5400" width="2.85546875" style="12" customWidth="1"/>
    <col min="5401" max="5401" width="3.140625" style="12" customWidth="1"/>
    <col min="5402" max="5403" width="2.85546875" style="12" customWidth="1"/>
    <col min="5404" max="5404" width="2.7109375" style="12" customWidth="1"/>
    <col min="5405" max="5408" width="2.85546875" style="12" customWidth="1"/>
    <col min="5409" max="5409" width="3.140625" style="12" customWidth="1"/>
    <col min="5410" max="5411" width="2.85546875" style="12" customWidth="1"/>
    <col min="5412" max="5412" width="2.42578125" style="12" customWidth="1"/>
    <col min="5413" max="5413" width="24" style="12" customWidth="1"/>
    <col min="5414" max="5414" width="5" style="12" customWidth="1"/>
    <col min="5415" max="5628" width="34.5703125" style="12"/>
    <col min="5629" max="5629" width="2.42578125" style="12" customWidth="1"/>
    <col min="5630" max="5630" width="24.85546875" style="12" customWidth="1"/>
    <col min="5631" max="5631" width="5" style="12" customWidth="1"/>
    <col min="5632" max="5656" width="2.85546875" style="12" customWidth="1"/>
    <col min="5657" max="5657" width="3.140625" style="12" customWidth="1"/>
    <col min="5658" max="5659" width="2.85546875" style="12" customWidth="1"/>
    <col min="5660" max="5660" width="2.7109375" style="12" customWidth="1"/>
    <col min="5661" max="5664" width="2.85546875" style="12" customWidth="1"/>
    <col min="5665" max="5665" width="3.140625" style="12" customWidth="1"/>
    <col min="5666" max="5667" width="2.85546875" style="12" customWidth="1"/>
    <col min="5668" max="5668" width="2.42578125" style="12" customWidth="1"/>
    <col min="5669" max="5669" width="24" style="12" customWidth="1"/>
    <col min="5670" max="5670" width="5" style="12" customWidth="1"/>
    <col min="5671" max="5884" width="34.5703125" style="12"/>
    <col min="5885" max="5885" width="2.42578125" style="12" customWidth="1"/>
    <col min="5886" max="5886" width="24.85546875" style="12" customWidth="1"/>
    <col min="5887" max="5887" width="5" style="12" customWidth="1"/>
    <col min="5888" max="5912" width="2.85546875" style="12" customWidth="1"/>
    <col min="5913" max="5913" width="3.140625" style="12" customWidth="1"/>
    <col min="5914" max="5915" width="2.85546875" style="12" customWidth="1"/>
    <col min="5916" max="5916" width="2.7109375" style="12" customWidth="1"/>
    <col min="5917" max="5920" width="2.85546875" style="12" customWidth="1"/>
    <col min="5921" max="5921" width="3.140625" style="12" customWidth="1"/>
    <col min="5922" max="5923" width="2.85546875" style="12" customWidth="1"/>
    <col min="5924" max="5924" width="2.42578125" style="12" customWidth="1"/>
    <col min="5925" max="5925" width="24" style="12" customWidth="1"/>
    <col min="5926" max="5926" width="5" style="12" customWidth="1"/>
    <col min="5927" max="6140" width="34.5703125" style="12"/>
    <col min="6141" max="6141" width="2.42578125" style="12" customWidth="1"/>
    <col min="6142" max="6142" width="24.85546875" style="12" customWidth="1"/>
    <col min="6143" max="6143" width="5" style="12" customWidth="1"/>
    <col min="6144" max="6168" width="2.85546875" style="12" customWidth="1"/>
    <col min="6169" max="6169" width="3.140625" style="12" customWidth="1"/>
    <col min="6170" max="6171" width="2.85546875" style="12" customWidth="1"/>
    <col min="6172" max="6172" width="2.7109375" style="12" customWidth="1"/>
    <col min="6173" max="6176" width="2.85546875" style="12" customWidth="1"/>
    <col min="6177" max="6177" width="3.140625" style="12" customWidth="1"/>
    <col min="6178" max="6179" width="2.85546875" style="12" customWidth="1"/>
    <col min="6180" max="6180" width="2.42578125" style="12" customWidth="1"/>
    <col min="6181" max="6181" width="24" style="12" customWidth="1"/>
    <col min="6182" max="6182" width="5" style="12" customWidth="1"/>
    <col min="6183" max="6396" width="34.5703125" style="12"/>
    <col min="6397" max="6397" width="2.42578125" style="12" customWidth="1"/>
    <col min="6398" max="6398" width="24.85546875" style="12" customWidth="1"/>
    <col min="6399" max="6399" width="5" style="12" customWidth="1"/>
    <col min="6400" max="6424" width="2.85546875" style="12" customWidth="1"/>
    <col min="6425" max="6425" width="3.140625" style="12" customWidth="1"/>
    <col min="6426" max="6427" width="2.85546875" style="12" customWidth="1"/>
    <col min="6428" max="6428" width="2.7109375" style="12" customWidth="1"/>
    <col min="6429" max="6432" width="2.85546875" style="12" customWidth="1"/>
    <col min="6433" max="6433" width="3.140625" style="12" customWidth="1"/>
    <col min="6434" max="6435" width="2.85546875" style="12" customWidth="1"/>
    <col min="6436" max="6436" width="2.42578125" style="12" customWidth="1"/>
    <col min="6437" max="6437" width="24" style="12" customWidth="1"/>
    <col min="6438" max="6438" width="5" style="12" customWidth="1"/>
    <col min="6439" max="6652" width="34.5703125" style="12"/>
    <col min="6653" max="6653" width="2.42578125" style="12" customWidth="1"/>
    <col min="6654" max="6654" width="24.85546875" style="12" customWidth="1"/>
    <col min="6655" max="6655" width="5" style="12" customWidth="1"/>
    <col min="6656" max="6680" width="2.85546875" style="12" customWidth="1"/>
    <col min="6681" max="6681" width="3.140625" style="12" customWidth="1"/>
    <col min="6682" max="6683" width="2.85546875" style="12" customWidth="1"/>
    <col min="6684" max="6684" width="2.7109375" style="12" customWidth="1"/>
    <col min="6685" max="6688" width="2.85546875" style="12" customWidth="1"/>
    <col min="6689" max="6689" width="3.140625" style="12" customWidth="1"/>
    <col min="6690" max="6691" width="2.85546875" style="12" customWidth="1"/>
    <col min="6692" max="6692" width="2.42578125" style="12" customWidth="1"/>
    <col min="6693" max="6693" width="24" style="12" customWidth="1"/>
    <col min="6694" max="6694" width="5" style="12" customWidth="1"/>
    <col min="6695" max="6908" width="34.5703125" style="12"/>
    <col min="6909" max="6909" width="2.42578125" style="12" customWidth="1"/>
    <col min="6910" max="6910" width="24.85546875" style="12" customWidth="1"/>
    <col min="6911" max="6911" width="5" style="12" customWidth="1"/>
    <col min="6912" max="6936" width="2.85546875" style="12" customWidth="1"/>
    <col min="6937" max="6937" width="3.140625" style="12" customWidth="1"/>
    <col min="6938" max="6939" width="2.85546875" style="12" customWidth="1"/>
    <col min="6940" max="6940" width="2.7109375" style="12" customWidth="1"/>
    <col min="6941" max="6944" width="2.85546875" style="12" customWidth="1"/>
    <col min="6945" max="6945" width="3.140625" style="12" customWidth="1"/>
    <col min="6946" max="6947" width="2.85546875" style="12" customWidth="1"/>
    <col min="6948" max="6948" width="2.42578125" style="12" customWidth="1"/>
    <col min="6949" max="6949" width="24" style="12" customWidth="1"/>
    <col min="6950" max="6950" width="5" style="12" customWidth="1"/>
    <col min="6951" max="7164" width="34.5703125" style="12"/>
    <col min="7165" max="7165" width="2.42578125" style="12" customWidth="1"/>
    <col min="7166" max="7166" width="24.85546875" style="12" customWidth="1"/>
    <col min="7167" max="7167" width="5" style="12" customWidth="1"/>
    <col min="7168" max="7192" width="2.85546875" style="12" customWidth="1"/>
    <col min="7193" max="7193" width="3.140625" style="12" customWidth="1"/>
    <col min="7194" max="7195" width="2.85546875" style="12" customWidth="1"/>
    <col min="7196" max="7196" width="2.7109375" style="12" customWidth="1"/>
    <col min="7197" max="7200" width="2.85546875" style="12" customWidth="1"/>
    <col min="7201" max="7201" width="3.140625" style="12" customWidth="1"/>
    <col min="7202" max="7203" width="2.85546875" style="12" customWidth="1"/>
    <col min="7204" max="7204" width="2.42578125" style="12" customWidth="1"/>
    <col min="7205" max="7205" width="24" style="12" customWidth="1"/>
    <col min="7206" max="7206" width="5" style="12" customWidth="1"/>
    <col min="7207" max="7420" width="34.5703125" style="12"/>
    <col min="7421" max="7421" width="2.42578125" style="12" customWidth="1"/>
    <col min="7422" max="7422" width="24.85546875" style="12" customWidth="1"/>
    <col min="7423" max="7423" width="5" style="12" customWidth="1"/>
    <col min="7424" max="7448" width="2.85546875" style="12" customWidth="1"/>
    <col min="7449" max="7449" width="3.140625" style="12" customWidth="1"/>
    <col min="7450" max="7451" width="2.85546875" style="12" customWidth="1"/>
    <col min="7452" max="7452" width="2.7109375" style="12" customWidth="1"/>
    <col min="7453" max="7456" width="2.85546875" style="12" customWidth="1"/>
    <col min="7457" max="7457" width="3.140625" style="12" customWidth="1"/>
    <col min="7458" max="7459" width="2.85546875" style="12" customWidth="1"/>
    <col min="7460" max="7460" width="2.42578125" style="12" customWidth="1"/>
    <col min="7461" max="7461" width="24" style="12" customWidth="1"/>
    <col min="7462" max="7462" width="5" style="12" customWidth="1"/>
    <col min="7463" max="7676" width="34.5703125" style="12"/>
    <col min="7677" max="7677" width="2.42578125" style="12" customWidth="1"/>
    <col min="7678" max="7678" width="24.85546875" style="12" customWidth="1"/>
    <col min="7679" max="7679" width="5" style="12" customWidth="1"/>
    <col min="7680" max="7704" width="2.85546875" style="12" customWidth="1"/>
    <col min="7705" max="7705" width="3.140625" style="12" customWidth="1"/>
    <col min="7706" max="7707" width="2.85546875" style="12" customWidth="1"/>
    <col min="7708" max="7708" width="2.7109375" style="12" customWidth="1"/>
    <col min="7709" max="7712" width="2.85546875" style="12" customWidth="1"/>
    <col min="7713" max="7713" width="3.140625" style="12" customWidth="1"/>
    <col min="7714" max="7715" width="2.85546875" style="12" customWidth="1"/>
    <col min="7716" max="7716" width="2.42578125" style="12" customWidth="1"/>
    <col min="7717" max="7717" width="24" style="12" customWidth="1"/>
    <col min="7718" max="7718" width="5" style="12" customWidth="1"/>
    <col min="7719" max="7932" width="34.5703125" style="12"/>
    <col min="7933" max="7933" width="2.42578125" style="12" customWidth="1"/>
    <col min="7934" max="7934" width="24.85546875" style="12" customWidth="1"/>
    <col min="7935" max="7935" width="5" style="12" customWidth="1"/>
    <col min="7936" max="7960" width="2.85546875" style="12" customWidth="1"/>
    <col min="7961" max="7961" width="3.140625" style="12" customWidth="1"/>
    <col min="7962" max="7963" width="2.85546875" style="12" customWidth="1"/>
    <col min="7964" max="7964" width="2.7109375" style="12" customWidth="1"/>
    <col min="7965" max="7968" width="2.85546875" style="12" customWidth="1"/>
    <col min="7969" max="7969" width="3.140625" style="12" customWidth="1"/>
    <col min="7970" max="7971" width="2.85546875" style="12" customWidth="1"/>
    <col min="7972" max="7972" width="2.42578125" style="12" customWidth="1"/>
    <col min="7973" max="7973" width="24" style="12" customWidth="1"/>
    <col min="7974" max="7974" width="5" style="12" customWidth="1"/>
    <col min="7975" max="8188" width="34.5703125" style="12"/>
    <col min="8189" max="8189" width="2.42578125" style="12" customWidth="1"/>
    <col min="8190" max="8190" width="24.85546875" style="12" customWidth="1"/>
    <col min="8191" max="8191" width="5" style="12" customWidth="1"/>
    <col min="8192" max="8216" width="2.85546875" style="12" customWidth="1"/>
    <col min="8217" max="8217" width="3.140625" style="12" customWidth="1"/>
    <col min="8218" max="8219" width="2.85546875" style="12" customWidth="1"/>
    <col min="8220" max="8220" width="2.7109375" style="12" customWidth="1"/>
    <col min="8221" max="8224" width="2.85546875" style="12" customWidth="1"/>
    <col min="8225" max="8225" width="3.140625" style="12" customWidth="1"/>
    <col min="8226" max="8227" width="2.85546875" style="12" customWidth="1"/>
    <col min="8228" max="8228" width="2.42578125" style="12" customWidth="1"/>
    <col min="8229" max="8229" width="24" style="12" customWidth="1"/>
    <col min="8230" max="8230" width="5" style="12" customWidth="1"/>
    <col min="8231" max="8444" width="34.5703125" style="12"/>
    <col min="8445" max="8445" width="2.42578125" style="12" customWidth="1"/>
    <col min="8446" max="8446" width="24.85546875" style="12" customWidth="1"/>
    <col min="8447" max="8447" width="5" style="12" customWidth="1"/>
    <col min="8448" max="8472" width="2.85546875" style="12" customWidth="1"/>
    <col min="8473" max="8473" width="3.140625" style="12" customWidth="1"/>
    <col min="8474" max="8475" width="2.85546875" style="12" customWidth="1"/>
    <col min="8476" max="8476" width="2.7109375" style="12" customWidth="1"/>
    <col min="8477" max="8480" width="2.85546875" style="12" customWidth="1"/>
    <col min="8481" max="8481" width="3.140625" style="12" customWidth="1"/>
    <col min="8482" max="8483" width="2.85546875" style="12" customWidth="1"/>
    <col min="8484" max="8484" width="2.42578125" style="12" customWidth="1"/>
    <col min="8485" max="8485" width="24" style="12" customWidth="1"/>
    <col min="8486" max="8486" width="5" style="12" customWidth="1"/>
    <col min="8487" max="8700" width="34.5703125" style="12"/>
    <col min="8701" max="8701" width="2.42578125" style="12" customWidth="1"/>
    <col min="8702" max="8702" width="24.85546875" style="12" customWidth="1"/>
    <col min="8703" max="8703" width="5" style="12" customWidth="1"/>
    <col min="8704" max="8728" width="2.85546875" style="12" customWidth="1"/>
    <col min="8729" max="8729" width="3.140625" style="12" customWidth="1"/>
    <col min="8730" max="8731" width="2.85546875" style="12" customWidth="1"/>
    <col min="8732" max="8732" width="2.7109375" style="12" customWidth="1"/>
    <col min="8733" max="8736" width="2.85546875" style="12" customWidth="1"/>
    <col min="8737" max="8737" width="3.140625" style="12" customWidth="1"/>
    <col min="8738" max="8739" width="2.85546875" style="12" customWidth="1"/>
    <col min="8740" max="8740" width="2.42578125" style="12" customWidth="1"/>
    <col min="8741" max="8741" width="24" style="12" customWidth="1"/>
    <col min="8742" max="8742" width="5" style="12" customWidth="1"/>
    <col min="8743" max="8956" width="34.5703125" style="12"/>
    <col min="8957" max="8957" width="2.42578125" style="12" customWidth="1"/>
    <col min="8958" max="8958" width="24.85546875" style="12" customWidth="1"/>
    <col min="8959" max="8959" width="5" style="12" customWidth="1"/>
    <col min="8960" max="8984" width="2.85546875" style="12" customWidth="1"/>
    <col min="8985" max="8985" width="3.140625" style="12" customWidth="1"/>
    <col min="8986" max="8987" width="2.85546875" style="12" customWidth="1"/>
    <col min="8988" max="8988" width="2.7109375" style="12" customWidth="1"/>
    <col min="8989" max="8992" width="2.85546875" style="12" customWidth="1"/>
    <col min="8993" max="8993" width="3.140625" style="12" customWidth="1"/>
    <col min="8994" max="8995" width="2.85546875" style="12" customWidth="1"/>
    <col min="8996" max="8996" width="2.42578125" style="12" customWidth="1"/>
    <col min="8997" max="8997" width="24" style="12" customWidth="1"/>
    <col min="8998" max="8998" width="5" style="12" customWidth="1"/>
    <col min="8999" max="9212" width="34.5703125" style="12"/>
    <col min="9213" max="9213" width="2.42578125" style="12" customWidth="1"/>
    <col min="9214" max="9214" width="24.85546875" style="12" customWidth="1"/>
    <col min="9215" max="9215" width="5" style="12" customWidth="1"/>
    <col min="9216" max="9240" width="2.85546875" style="12" customWidth="1"/>
    <col min="9241" max="9241" width="3.140625" style="12" customWidth="1"/>
    <col min="9242" max="9243" width="2.85546875" style="12" customWidth="1"/>
    <col min="9244" max="9244" width="2.7109375" style="12" customWidth="1"/>
    <col min="9245" max="9248" width="2.85546875" style="12" customWidth="1"/>
    <col min="9249" max="9249" width="3.140625" style="12" customWidth="1"/>
    <col min="9250" max="9251" width="2.85546875" style="12" customWidth="1"/>
    <col min="9252" max="9252" width="2.42578125" style="12" customWidth="1"/>
    <col min="9253" max="9253" width="24" style="12" customWidth="1"/>
    <col min="9254" max="9254" width="5" style="12" customWidth="1"/>
    <col min="9255" max="9468" width="34.5703125" style="12"/>
    <col min="9469" max="9469" width="2.42578125" style="12" customWidth="1"/>
    <col min="9470" max="9470" width="24.85546875" style="12" customWidth="1"/>
    <col min="9471" max="9471" width="5" style="12" customWidth="1"/>
    <col min="9472" max="9496" width="2.85546875" style="12" customWidth="1"/>
    <col min="9497" max="9497" width="3.140625" style="12" customWidth="1"/>
    <col min="9498" max="9499" width="2.85546875" style="12" customWidth="1"/>
    <col min="9500" max="9500" width="2.7109375" style="12" customWidth="1"/>
    <col min="9501" max="9504" width="2.85546875" style="12" customWidth="1"/>
    <col min="9505" max="9505" width="3.140625" style="12" customWidth="1"/>
    <col min="9506" max="9507" width="2.85546875" style="12" customWidth="1"/>
    <col min="9508" max="9508" width="2.42578125" style="12" customWidth="1"/>
    <col min="9509" max="9509" width="24" style="12" customWidth="1"/>
    <col min="9510" max="9510" width="5" style="12" customWidth="1"/>
    <col min="9511" max="9724" width="34.5703125" style="12"/>
    <col min="9725" max="9725" width="2.42578125" style="12" customWidth="1"/>
    <col min="9726" max="9726" width="24.85546875" style="12" customWidth="1"/>
    <col min="9727" max="9727" width="5" style="12" customWidth="1"/>
    <col min="9728" max="9752" width="2.85546875" style="12" customWidth="1"/>
    <col min="9753" max="9753" width="3.140625" style="12" customWidth="1"/>
    <col min="9754" max="9755" width="2.85546875" style="12" customWidth="1"/>
    <col min="9756" max="9756" width="2.7109375" style="12" customWidth="1"/>
    <col min="9757" max="9760" width="2.85546875" style="12" customWidth="1"/>
    <col min="9761" max="9761" width="3.140625" style="12" customWidth="1"/>
    <col min="9762" max="9763" width="2.85546875" style="12" customWidth="1"/>
    <col min="9764" max="9764" width="2.42578125" style="12" customWidth="1"/>
    <col min="9765" max="9765" width="24" style="12" customWidth="1"/>
    <col min="9766" max="9766" width="5" style="12" customWidth="1"/>
    <col min="9767" max="9980" width="34.5703125" style="12"/>
    <col min="9981" max="9981" width="2.42578125" style="12" customWidth="1"/>
    <col min="9982" max="9982" width="24.85546875" style="12" customWidth="1"/>
    <col min="9983" max="9983" width="5" style="12" customWidth="1"/>
    <col min="9984" max="10008" width="2.85546875" style="12" customWidth="1"/>
    <col min="10009" max="10009" width="3.140625" style="12" customWidth="1"/>
    <col min="10010" max="10011" width="2.85546875" style="12" customWidth="1"/>
    <col min="10012" max="10012" width="2.7109375" style="12" customWidth="1"/>
    <col min="10013" max="10016" width="2.85546875" style="12" customWidth="1"/>
    <col min="10017" max="10017" width="3.140625" style="12" customWidth="1"/>
    <col min="10018" max="10019" width="2.85546875" style="12" customWidth="1"/>
    <col min="10020" max="10020" width="2.42578125" style="12" customWidth="1"/>
    <col min="10021" max="10021" width="24" style="12" customWidth="1"/>
    <col min="10022" max="10022" width="5" style="12" customWidth="1"/>
    <col min="10023" max="10236" width="34.5703125" style="12"/>
    <col min="10237" max="10237" width="2.42578125" style="12" customWidth="1"/>
    <col min="10238" max="10238" width="24.85546875" style="12" customWidth="1"/>
    <col min="10239" max="10239" width="5" style="12" customWidth="1"/>
    <col min="10240" max="10264" width="2.85546875" style="12" customWidth="1"/>
    <col min="10265" max="10265" width="3.140625" style="12" customWidth="1"/>
    <col min="10266" max="10267" width="2.85546875" style="12" customWidth="1"/>
    <col min="10268" max="10268" width="2.7109375" style="12" customWidth="1"/>
    <col min="10269" max="10272" width="2.85546875" style="12" customWidth="1"/>
    <col min="10273" max="10273" width="3.140625" style="12" customWidth="1"/>
    <col min="10274" max="10275" width="2.85546875" style="12" customWidth="1"/>
    <col min="10276" max="10276" width="2.42578125" style="12" customWidth="1"/>
    <col min="10277" max="10277" width="24" style="12" customWidth="1"/>
    <col min="10278" max="10278" width="5" style="12" customWidth="1"/>
    <col min="10279" max="10492" width="34.5703125" style="12"/>
    <col min="10493" max="10493" width="2.42578125" style="12" customWidth="1"/>
    <col min="10494" max="10494" width="24.85546875" style="12" customWidth="1"/>
    <col min="10495" max="10495" width="5" style="12" customWidth="1"/>
    <col min="10496" max="10520" width="2.85546875" style="12" customWidth="1"/>
    <col min="10521" max="10521" width="3.140625" style="12" customWidth="1"/>
    <col min="10522" max="10523" width="2.85546875" style="12" customWidth="1"/>
    <col min="10524" max="10524" width="2.7109375" style="12" customWidth="1"/>
    <col min="10525" max="10528" width="2.85546875" style="12" customWidth="1"/>
    <col min="10529" max="10529" width="3.140625" style="12" customWidth="1"/>
    <col min="10530" max="10531" width="2.85546875" style="12" customWidth="1"/>
    <col min="10532" max="10532" width="2.42578125" style="12" customWidth="1"/>
    <col min="10533" max="10533" width="24" style="12" customWidth="1"/>
    <col min="10534" max="10534" width="5" style="12" customWidth="1"/>
    <col min="10535" max="10748" width="34.5703125" style="12"/>
    <col min="10749" max="10749" width="2.42578125" style="12" customWidth="1"/>
    <col min="10750" max="10750" width="24.85546875" style="12" customWidth="1"/>
    <col min="10751" max="10751" width="5" style="12" customWidth="1"/>
    <col min="10752" max="10776" width="2.85546875" style="12" customWidth="1"/>
    <col min="10777" max="10777" width="3.140625" style="12" customWidth="1"/>
    <col min="10778" max="10779" width="2.85546875" style="12" customWidth="1"/>
    <col min="10780" max="10780" width="2.7109375" style="12" customWidth="1"/>
    <col min="10781" max="10784" width="2.85546875" style="12" customWidth="1"/>
    <col min="10785" max="10785" width="3.140625" style="12" customWidth="1"/>
    <col min="10786" max="10787" width="2.85546875" style="12" customWidth="1"/>
    <col min="10788" max="10788" width="2.42578125" style="12" customWidth="1"/>
    <col min="10789" max="10789" width="24" style="12" customWidth="1"/>
    <col min="10790" max="10790" width="5" style="12" customWidth="1"/>
    <col min="10791" max="11004" width="34.5703125" style="12"/>
    <col min="11005" max="11005" width="2.42578125" style="12" customWidth="1"/>
    <col min="11006" max="11006" width="24.85546875" style="12" customWidth="1"/>
    <col min="11007" max="11007" width="5" style="12" customWidth="1"/>
    <col min="11008" max="11032" width="2.85546875" style="12" customWidth="1"/>
    <col min="11033" max="11033" width="3.140625" style="12" customWidth="1"/>
    <col min="11034" max="11035" width="2.85546875" style="12" customWidth="1"/>
    <col min="11036" max="11036" width="2.7109375" style="12" customWidth="1"/>
    <col min="11037" max="11040" width="2.85546875" style="12" customWidth="1"/>
    <col min="11041" max="11041" width="3.140625" style="12" customWidth="1"/>
    <col min="11042" max="11043" width="2.85546875" style="12" customWidth="1"/>
    <col min="11044" max="11044" width="2.42578125" style="12" customWidth="1"/>
    <col min="11045" max="11045" width="24" style="12" customWidth="1"/>
    <col min="11046" max="11046" width="5" style="12" customWidth="1"/>
    <col min="11047" max="11260" width="34.5703125" style="12"/>
    <col min="11261" max="11261" width="2.42578125" style="12" customWidth="1"/>
    <col min="11262" max="11262" width="24.85546875" style="12" customWidth="1"/>
    <col min="11263" max="11263" width="5" style="12" customWidth="1"/>
    <col min="11264" max="11288" width="2.85546875" style="12" customWidth="1"/>
    <col min="11289" max="11289" width="3.140625" style="12" customWidth="1"/>
    <col min="11290" max="11291" width="2.85546875" style="12" customWidth="1"/>
    <col min="11292" max="11292" width="2.7109375" style="12" customWidth="1"/>
    <col min="11293" max="11296" width="2.85546875" style="12" customWidth="1"/>
    <col min="11297" max="11297" width="3.140625" style="12" customWidth="1"/>
    <col min="11298" max="11299" width="2.85546875" style="12" customWidth="1"/>
    <col min="11300" max="11300" width="2.42578125" style="12" customWidth="1"/>
    <col min="11301" max="11301" width="24" style="12" customWidth="1"/>
    <col min="11302" max="11302" width="5" style="12" customWidth="1"/>
    <col min="11303" max="11516" width="34.5703125" style="12"/>
    <col min="11517" max="11517" width="2.42578125" style="12" customWidth="1"/>
    <col min="11518" max="11518" width="24.85546875" style="12" customWidth="1"/>
    <col min="11519" max="11519" width="5" style="12" customWidth="1"/>
    <col min="11520" max="11544" width="2.85546875" style="12" customWidth="1"/>
    <col min="11545" max="11545" width="3.140625" style="12" customWidth="1"/>
    <col min="11546" max="11547" width="2.85546875" style="12" customWidth="1"/>
    <col min="11548" max="11548" width="2.7109375" style="12" customWidth="1"/>
    <col min="11549" max="11552" width="2.85546875" style="12" customWidth="1"/>
    <col min="11553" max="11553" width="3.140625" style="12" customWidth="1"/>
    <col min="11554" max="11555" width="2.85546875" style="12" customWidth="1"/>
    <col min="11556" max="11556" width="2.42578125" style="12" customWidth="1"/>
    <col min="11557" max="11557" width="24" style="12" customWidth="1"/>
    <col min="11558" max="11558" width="5" style="12" customWidth="1"/>
    <col min="11559" max="11772" width="34.5703125" style="12"/>
    <col min="11773" max="11773" width="2.42578125" style="12" customWidth="1"/>
    <col min="11774" max="11774" width="24.85546875" style="12" customWidth="1"/>
    <col min="11775" max="11775" width="5" style="12" customWidth="1"/>
    <col min="11776" max="11800" width="2.85546875" style="12" customWidth="1"/>
    <col min="11801" max="11801" width="3.140625" style="12" customWidth="1"/>
    <col min="11802" max="11803" width="2.85546875" style="12" customWidth="1"/>
    <col min="11804" max="11804" width="2.7109375" style="12" customWidth="1"/>
    <col min="11805" max="11808" width="2.85546875" style="12" customWidth="1"/>
    <col min="11809" max="11809" width="3.140625" style="12" customWidth="1"/>
    <col min="11810" max="11811" width="2.85546875" style="12" customWidth="1"/>
    <col min="11812" max="11812" width="2.42578125" style="12" customWidth="1"/>
    <col min="11813" max="11813" width="24" style="12" customWidth="1"/>
    <col min="11814" max="11814" width="5" style="12" customWidth="1"/>
    <col min="11815" max="12028" width="34.5703125" style="12"/>
    <col min="12029" max="12029" width="2.42578125" style="12" customWidth="1"/>
    <col min="12030" max="12030" width="24.85546875" style="12" customWidth="1"/>
    <col min="12031" max="12031" width="5" style="12" customWidth="1"/>
    <col min="12032" max="12056" width="2.85546875" style="12" customWidth="1"/>
    <col min="12057" max="12057" width="3.140625" style="12" customWidth="1"/>
    <col min="12058" max="12059" width="2.85546875" style="12" customWidth="1"/>
    <col min="12060" max="12060" width="2.7109375" style="12" customWidth="1"/>
    <col min="12061" max="12064" width="2.85546875" style="12" customWidth="1"/>
    <col min="12065" max="12065" width="3.140625" style="12" customWidth="1"/>
    <col min="12066" max="12067" width="2.85546875" style="12" customWidth="1"/>
    <col min="12068" max="12068" width="2.42578125" style="12" customWidth="1"/>
    <col min="12069" max="12069" width="24" style="12" customWidth="1"/>
    <col min="12070" max="12070" width="5" style="12" customWidth="1"/>
    <col min="12071" max="12284" width="34.5703125" style="12"/>
    <col min="12285" max="12285" width="2.42578125" style="12" customWidth="1"/>
    <col min="12286" max="12286" width="24.85546875" style="12" customWidth="1"/>
    <col min="12287" max="12287" width="5" style="12" customWidth="1"/>
    <col min="12288" max="12312" width="2.85546875" style="12" customWidth="1"/>
    <col min="12313" max="12313" width="3.140625" style="12" customWidth="1"/>
    <col min="12314" max="12315" width="2.85546875" style="12" customWidth="1"/>
    <col min="12316" max="12316" width="2.7109375" style="12" customWidth="1"/>
    <col min="12317" max="12320" width="2.85546875" style="12" customWidth="1"/>
    <col min="12321" max="12321" width="3.140625" style="12" customWidth="1"/>
    <col min="12322" max="12323" width="2.85546875" style="12" customWidth="1"/>
    <col min="12324" max="12324" width="2.42578125" style="12" customWidth="1"/>
    <col min="12325" max="12325" width="24" style="12" customWidth="1"/>
    <col min="12326" max="12326" width="5" style="12" customWidth="1"/>
    <col min="12327" max="12540" width="34.5703125" style="12"/>
    <col min="12541" max="12541" width="2.42578125" style="12" customWidth="1"/>
    <col min="12542" max="12542" width="24.85546875" style="12" customWidth="1"/>
    <col min="12543" max="12543" width="5" style="12" customWidth="1"/>
    <col min="12544" max="12568" width="2.85546875" style="12" customWidth="1"/>
    <col min="12569" max="12569" width="3.140625" style="12" customWidth="1"/>
    <col min="12570" max="12571" width="2.85546875" style="12" customWidth="1"/>
    <col min="12572" max="12572" width="2.7109375" style="12" customWidth="1"/>
    <col min="12573" max="12576" width="2.85546875" style="12" customWidth="1"/>
    <col min="12577" max="12577" width="3.140625" style="12" customWidth="1"/>
    <col min="12578" max="12579" width="2.85546875" style="12" customWidth="1"/>
    <col min="12580" max="12580" width="2.42578125" style="12" customWidth="1"/>
    <col min="12581" max="12581" width="24" style="12" customWidth="1"/>
    <col min="12582" max="12582" width="5" style="12" customWidth="1"/>
    <col min="12583" max="12796" width="34.5703125" style="12"/>
    <col min="12797" max="12797" width="2.42578125" style="12" customWidth="1"/>
    <col min="12798" max="12798" width="24.85546875" style="12" customWidth="1"/>
    <col min="12799" max="12799" width="5" style="12" customWidth="1"/>
    <col min="12800" max="12824" width="2.85546875" style="12" customWidth="1"/>
    <col min="12825" max="12825" width="3.140625" style="12" customWidth="1"/>
    <col min="12826" max="12827" width="2.85546875" style="12" customWidth="1"/>
    <col min="12828" max="12828" width="2.7109375" style="12" customWidth="1"/>
    <col min="12829" max="12832" width="2.85546875" style="12" customWidth="1"/>
    <col min="12833" max="12833" width="3.140625" style="12" customWidth="1"/>
    <col min="12834" max="12835" width="2.85546875" style="12" customWidth="1"/>
    <col min="12836" max="12836" width="2.42578125" style="12" customWidth="1"/>
    <col min="12837" max="12837" width="24" style="12" customWidth="1"/>
    <col min="12838" max="12838" width="5" style="12" customWidth="1"/>
    <col min="12839" max="13052" width="34.5703125" style="12"/>
    <col min="13053" max="13053" width="2.42578125" style="12" customWidth="1"/>
    <col min="13054" max="13054" width="24.85546875" style="12" customWidth="1"/>
    <col min="13055" max="13055" width="5" style="12" customWidth="1"/>
    <col min="13056" max="13080" width="2.85546875" style="12" customWidth="1"/>
    <col min="13081" max="13081" width="3.140625" style="12" customWidth="1"/>
    <col min="13082" max="13083" width="2.85546875" style="12" customWidth="1"/>
    <col min="13084" max="13084" width="2.7109375" style="12" customWidth="1"/>
    <col min="13085" max="13088" width="2.85546875" style="12" customWidth="1"/>
    <col min="13089" max="13089" width="3.140625" style="12" customWidth="1"/>
    <col min="13090" max="13091" width="2.85546875" style="12" customWidth="1"/>
    <col min="13092" max="13092" width="2.42578125" style="12" customWidth="1"/>
    <col min="13093" max="13093" width="24" style="12" customWidth="1"/>
    <col min="13094" max="13094" width="5" style="12" customWidth="1"/>
    <col min="13095" max="13308" width="34.5703125" style="12"/>
    <col min="13309" max="13309" width="2.42578125" style="12" customWidth="1"/>
    <col min="13310" max="13310" width="24.85546875" style="12" customWidth="1"/>
    <col min="13311" max="13311" width="5" style="12" customWidth="1"/>
    <col min="13312" max="13336" width="2.85546875" style="12" customWidth="1"/>
    <col min="13337" max="13337" width="3.140625" style="12" customWidth="1"/>
    <col min="13338" max="13339" width="2.85546875" style="12" customWidth="1"/>
    <col min="13340" max="13340" width="2.7109375" style="12" customWidth="1"/>
    <col min="13341" max="13344" width="2.85546875" style="12" customWidth="1"/>
    <col min="13345" max="13345" width="3.140625" style="12" customWidth="1"/>
    <col min="13346" max="13347" width="2.85546875" style="12" customWidth="1"/>
    <col min="13348" max="13348" width="2.42578125" style="12" customWidth="1"/>
    <col min="13349" max="13349" width="24" style="12" customWidth="1"/>
    <col min="13350" max="13350" width="5" style="12" customWidth="1"/>
    <col min="13351" max="13564" width="34.5703125" style="12"/>
    <col min="13565" max="13565" width="2.42578125" style="12" customWidth="1"/>
    <col min="13566" max="13566" width="24.85546875" style="12" customWidth="1"/>
    <col min="13567" max="13567" width="5" style="12" customWidth="1"/>
    <col min="13568" max="13592" width="2.85546875" style="12" customWidth="1"/>
    <col min="13593" max="13593" width="3.140625" style="12" customWidth="1"/>
    <col min="13594" max="13595" width="2.85546875" style="12" customWidth="1"/>
    <col min="13596" max="13596" width="2.7109375" style="12" customWidth="1"/>
    <col min="13597" max="13600" width="2.85546875" style="12" customWidth="1"/>
    <col min="13601" max="13601" width="3.140625" style="12" customWidth="1"/>
    <col min="13602" max="13603" width="2.85546875" style="12" customWidth="1"/>
    <col min="13604" max="13604" width="2.42578125" style="12" customWidth="1"/>
    <col min="13605" max="13605" width="24" style="12" customWidth="1"/>
    <col min="13606" max="13606" width="5" style="12" customWidth="1"/>
    <col min="13607" max="13820" width="34.5703125" style="12"/>
    <col min="13821" max="13821" width="2.42578125" style="12" customWidth="1"/>
    <col min="13822" max="13822" width="24.85546875" style="12" customWidth="1"/>
    <col min="13823" max="13823" width="5" style="12" customWidth="1"/>
    <col min="13824" max="13848" width="2.85546875" style="12" customWidth="1"/>
    <col min="13849" max="13849" width="3.140625" style="12" customWidth="1"/>
    <col min="13850" max="13851" width="2.85546875" style="12" customWidth="1"/>
    <col min="13852" max="13852" width="2.7109375" style="12" customWidth="1"/>
    <col min="13853" max="13856" width="2.85546875" style="12" customWidth="1"/>
    <col min="13857" max="13857" width="3.140625" style="12" customWidth="1"/>
    <col min="13858" max="13859" width="2.85546875" style="12" customWidth="1"/>
    <col min="13860" max="13860" width="2.42578125" style="12" customWidth="1"/>
    <col min="13861" max="13861" width="24" style="12" customWidth="1"/>
    <col min="13862" max="13862" width="5" style="12" customWidth="1"/>
    <col min="13863" max="14076" width="34.5703125" style="12"/>
    <col min="14077" max="14077" width="2.42578125" style="12" customWidth="1"/>
    <col min="14078" max="14078" width="24.85546875" style="12" customWidth="1"/>
    <col min="14079" max="14079" width="5" style="12" customWidth="1"/>
    <col min="14080" max="14104" width="2.85546875" style="12" customWidth="1"/>
    <col min="14105" max="14105" width="3.140625" style="12" customWidth="1"/>
    <col min="14106" max="14107" width="2.85546875" style="12" customWidth="1"/>
    <col min="14108" max="14108" width="2.7109375" style="12" customWidth="1"/>
    <col min="14109" max="14112" width="2.85546875" style="12" customWidth="1"/>
    <col min="14113" max="14113" width="3.140625" style="12" customWidth="1"/>
    <col min="14114" max="14115" width="2.85546875" style="12" customWidth="1"/>
    <col min="14116" max="14116" width="2.42578125" style="12" customWidth="1"/>
    <col min="14117" max="14117" width="24" style="12" customWidth="1"/>
    <col min="14118" max="14118" width="5" style="12" customWidth="1"/>
    <col min="14119" max="14332" width="34.5703125" style="12"/>
    <col min="14333" max="14333" width="2.42578125" style="12" customWidth="1"/>
    <col min="14334" max="14334" width="24.85546875" style="12" customWidth="1"/>
    <col min="14335" max="14335" width="5" style="12" customWidth="1"/>
    <col min="14336" max="14360" width="2.85546875" style="12" customWidth="1"/>
    <col min="14361" max="14361" width="3.140625" style="12" customWidth="1"/>
    <col min="14362" max="14363" width="2.85546875" style="12" customWidth="1"/>
    <col min="14364" max="14364" width="2.7109375" style="12" customWidth="1"/>
    <col min="14365" max="14368" width="2.85546875" style="12" customWidth="1"/>
    <col min="14369" max="14369" width="3.140625" style="12" customWidth="1"/>
    <col min="14370" max="14371" width="2.85546875" style="12" customWidth="1"/>
    <col min="14372" max="14372" width="2.42578125" style="12" customWidth="1"/>
    <col min="14373" max="14373" width="24" style="12" customWidth="1"/>
    <col min="14374" max="14374" width="5" style="12" customWidth="1"/>
    <col min="14375" max="14588" width="34.5703125" style="12"/>
    <col min="14589" max="14589" width="2.42578125" style="12" customWidth="1"/>
    <col min="14590" max="14590" width="24.85546875" style="12" customWidth="1"/>
    <col min="14591" max="14591" width="5" style="12" customWidth="1"/>
    <col min="14592" max="14616" width="2.85546875" style="12" customWidth="1"/>
    <col min="14617" max="14617" width="3.140625" style="12" customWidth="1"/>
    <col min="14618" max="14619" width="2.85546875" style="12" customWidth="1"/>
    <col min="14620" max="14620" width="2.7109375" style="12" customWidth="1"/>
    <col min="14621" max="14624" width="2.85546875" style="12" customWidth="1"/>
    <col min="14625" max="14625" width="3.140625" style="12" customWidth="1"/>
    <col min="14626" max="14627" width="2.85546875" style="12" customWidth="1"/>
    <col min="14628" max="14628" width="2.42578125" style="12" customWidth="1"/>
    <col min="14629" max="14629" width="24" style="12" customWidth="1"/>
    <col min="14630" max="14630" width="5" style="12" customWidth="1"/>
    <col min="14631" max="14844" width="34.5703125" style="12"/>
    <col min="14845" max="14845" width="2.42578125" style="12" customWidth="1"/>
    <col min="14846" max="14846" width="24.85546875" style="12" customWidth="1"/>
    <col min="14847" max="14847" width="5" style="12" customWidth="1"/>
    <col min="14848" max="14872" width="2.85546875" style="12" customWidth="1"/>
    <col min="14873" max="14873" width="3.140625" style="12" customWidth="1"/>
    <col min="14874" max="14875" width="2.85546875" style="12" customWidth="1"/>
    <col min="14876" max="14876" width="2.7109375" style="12" customWidth="1"/>
    <col min="14877" max="14880" width="2.85546875" style="12" customWidth="1"/>
    <col min="14881" max="14881" width="3.140625" style="12" customWidth="1"/>
    <col min="14882" max="14883" width="2.85546875" style="12" customWidth="1"/>
    <col min="14884" max="14884" width="2.42578125" style="12" customWidth="1"/>
    <col min="14885" max="14885" width="24" style="12" customWidth="1"/>
    <col min="14886" max="14886" width="5" style="12" customWidth="1"/>
    <col min="14887" max="15100" width="34.5703125" style="12"/>
    <col min="15101" max="15101" width="2.42578125" style="12" customWidth="1"/>
    <col min="15102" max="15102" width="24.85546875" style="12" customWidth="1"/>
    <col min="15103" max="15103" width="5" style="12" customWidth="1"/>
    <col min="15104" max="15128" width="2.85546875" style="12" customWidth="1"/>
    <col min="15129" max="15129" width="3.140625" style="12" customWidth="1"/>
    <col min="15130" max="15131" width="2.85546875" style="12" customWidth="1"/>
    <col min="15132" max="15132" width="2.7109375" style="12" customWidth="1"/>
    <col min="15133" max="15136" width="2.85546875" style="12" customWidth="1"/>
    <col min="15137" max="15137" width="3.140625" style="12" customWidth="1"/>
    <col min="15138" max="15139" width="2.85546875" style="12" customWidth="1"/>
    <col min="15140" max="15140" width="2.42578125" style="12" customWidth="1"/>
    <col min="15141" max="15141" width="24" style="12" customWidth="1"/>
    <col min="15142" max="15142" width="5" style="12" customWidth="1"/>
    <col min="15143" max="15356" width="34.5703125" style="12"/>
    <col min="15357" max="15357" width="2.42578125" style="12" customWidth="1"/>
    <col min="15358" max="15358" width="24.85546875" style="12" customWidth="1"/>
    <col min="15359" max="15359" width="5" style="12" customWidth="1"/>
    <col min="15360" max="15384" width="2.85546875" style="12" customWidth="1"/>
    <col min="15385" max="15385" width="3.140625" style="12" customWidth="1"/>
    <col min="15386" max="15387" width="2.85546875" style="12" customWidth="1"/>
    <col min="15388" max="15388" width="2.7109375" style="12" customWidth="1"/>
    <col min="15389" max="15392" width="2.85546875" style="12" customWidth="1"/>
    <col min="15393" max="15393" width="3.140625" style="12" customWidth="1"/>
    <col min="15394" max="15395" width="2.85546875" style="12" customWidth="1"/>
    <col min="15396" max="15396" width="2.42578125" style="12" customWidth="1"/>
    <col min="15397" max="15397" width="24" style="12" customWidth="1"/>
    <col min="15398" max="15398" width="5" style="12" customWidth="1"/>
    <col min="15399" max="15612" width="34.5703125" style="12"/>
    <col min="15613" max="15613" width="2.42578125" style="12" customWidth="1"/>
    <col min="15614" max="15614" width="24.85546875" style="12" customWidth="1"/>
    <col min="15615" max="15615" width="5" style="12" customWidth="1"/>
    <col min="15616" max="15640" width="2.85546875" style="12" customWidth="1"/>
    <col min="15641" max="15641" width="3.140625" style="12" customWidth="1"/>
    <col min="15642" max="15643" width="2.85546875" style="12" customWidth="1"/>
    <col min="15644" max="15644" width="2.7109375" style="12" customWidth="1"/>
    <col min="15645" max="15648" width="2.85546875" style="12" customWidth="1"/>
    <col min="15649" max="15649" width="3.140625" style="12" customWidth="1"/>
    <col min="15650" max="15651" width="2.85546875" style="12" customWidth="1"/>
    <col min="15652" max="15652" width="2.42578125" style="12" customWidth="1"/>
    <col min="15653" max="15653" width="24" style="12" customWidth="1"/>
    <col min="15654" max="15654" width="5" style="12" customWidth="1"/>
    <col min="15655" max="15868" width="34.5703125" style="12"/>
    <col min="15869" max="15869" width="2.42578125" style="12" customWidth="1"/>
    <col min="15870" max="15870" width="24.85546875" style="12" customWidth="1"/>
    <col min="15871" max="15871" width="5" style="12" customWidth="1"/>
    <col min="15872" max="15896" width="2.85546875" style="12" customWidth="1"/>
    <col min="15897" max="15897" width="3.140625" style="12" customWidth="1"/>
    <col min="15898" max="15899" width="2.85546875" style="12" customWidth="1"/>
    <col min="15900" max="15900" width="2.7109375" style="12" customWidth="1"/>
    <col min="15901" max="15904" width="2.85546875" style="12" customWidth="1"/>
    <col min="15905" max="15905" width="3.140625" style="12" customWidth="1"/>
    <col min="15906" max="15907" width="2.85546875" style="12" customWidth="1"/>
    <col min="15908" max="15908" width="2.42578125" style="12" customWidth="1"/>
    <col min="15909" max="15909" width="24" style="12" customWidth="1"/>
    <col min="15910" max="15910" width="5" style="12" customWidth="1"/>
    <col min="15911" max="16124" width="34.5703125" style="12"/>
    <col min="16125" max="16125" width="2.42578125" style="12" customWidth="1"/>
    <col min="16126" max="16126" width="24.85546875" style="12" customWidth="1"/>
    <col min="16127" max="16127" width="5" style="12" customWidth="1"/>
    <col min="16128" max="16152" width="2.85546875" style="12" customWidth="1"/>
    <col min="16153" max="16153" width="3.140625" style="12" customWidth="1"/>
    <col min="16154" max="16155" width="2.85546875" style="12" customWidth="1"/>
    <col min="16156" max="16156" width="2.7109375" style="12" customWidth="1"/>
    <col min="16157" max="16160" width="2.85546875" style="12" customWidth="1"/>
    <col min="16161" max="16161" width="3.140625" style="12" customWidth="1"/>
    <col min="16162" max="16163" width="2.85546875" style="12" customWidth="1"/>
    <col min="16164" max="16164" width="2.42578125" style="12" customWidth="1"/>
    <col min="16165" max="16165" width="24" style="12" customWidth="1"/>
    <col min="16166" max="16166" width="5" style="12" customWidth="1"/>
    <col min="16167" max="16384" width="34.5703125" style="12"/>
  </cols>
  <sheetData>
    <row r="1" spans="1:38" x14ac:dyDescent="0.2">
      <c r="A1" s="9"/>
      <c r="B1" s="10"/>
      <c r="C1" s="11"/>
      <c r="D1" s="141">
        <v>1</v>
      </c>
      <c r="E1" s="142"/>
      <c r="F1" s="141">
        <v>2</v>
      </c>
      <c r="G1" s="142"/>
      <c r="H1" s="141">
        <v>3</v>
      </c>
      <c r="I1" s="142"/>
      <c r="J1" s="141">
        <v>4</v>
      </c>
      <c r="K1" s="142"/>
      <c r="L1" s="141">
        <v>5</v>
      </c>
      <c r="M1" s="142"/>
      <c r="N1" s="141">
        <v>6</v>
      </c>
      <c r="O1" s="142"/>
      <c r="P1" s="141">
        <v>7</v>
      </c>
      <c r="Q1" s="142"/>
      <c r="R1" s="141">
        <v>8</v>
      </c>
      <c r="S1" s="142"/>
      <c r="T1" s="141">
        <v>9</v>
      </c>
      <c r="U1" s="142"/>
      <c r="V1" s="141">
        <v>10</v>
      </c>
      <c r="W1" s="142"/>
      <c r="X1" s="141">
        <v>11</v>
      </c>
      <c r="Y1" s="142"/>
      <c r="Z1" s="141">
        <v>12</v>
      </c>
      <c r="AA1" s="142"/>
      <c r="AB1" s="141">
        <v>13</v>
      </c>
      <c r="AC1" s="142"/>
      <c r="AD1" s="141">
        <v>14</v>
      </c>
      <c r="AE1" s="142"/>
      <c r="AF1" s="141">
        <v>15</v>
      </c>
      <c r="AG1" s="142"/>
      <c r="AH1" s="141">
        <v>16</v>
      </c>
      <c r="AI1" s="142"/>
      <c r="AJ1" s="9"/>
      <c r="AK1" s="10"/>
      <c r="AL1" s="11"/>
    </row>
    <row r="2" spans="1:38" ht="140.25" customHeight="1" x14ac:dyDescent="0.2">
      <c r="A2" s="135" t="s">
        <v>44</v>
      </c>
      <c r="B2" s="136"/>
      <c r="C2" s="137"/>
      <c r="D2" s="13" t="s">
        <v>45</v>
      </c>
      <c r="E2" s="14" t="s">
        <v>46</v>
      </c>
      <c r="F2" s="13" t="s">
        <v>47</v>
      </c>
      <c r="G2" s="14" t="s">
        <v>130</v>
      </c>
      <c r="H2" s="13" t="s">
        <v>33</v>
      </c>
      <c r="I2" s="14" t="s">
        <v>131</v>
      </c>
      <c r="J2" s="13" t="s">
        <v>33</v>
      </c>
      <c r="K2" s="14" t="s">
        <v>132</v>
      </c>
      <c r="L2" s="13" t="s">
        <v>133</v>
      </c>
      <c r="M2" s="14" t="s">
        <v>48</v>
      </c>
      <c r="N2" s="13" t="s">
        <v>42</v>
      </c>
      <c r="O2" s="14" t="s">
        <v>49</v>
      </c>
      <c r="P2" s="13" t="s">
        <v>52</v>
      </c>
      <c r="Q2" s="14" t="s">
        <v>134</v>
      </c>
      <c r="R2" s="13" t="s">
        <v>135</v>
      </c>
      <c r="S2" s="14" t="s">
        <v>55</v>
      </c>
      <c r="T2" s="13" t="s">
        <v>136</v>
      </c>
      <c r="U2" s="14" t="s">
        <v>51</v>
      </c>
      <c r="V2" s="13" t="s">
        <v>137</v>
      </c>
      <c r="W2" s="14" t="s">
        <v>55</v>
      </c>
      <c r="X2" s="13" t="s">
        <v>52</v>
      </c>
      <c r="Y2" s="14" t="s">
        <v>51</v>
      </c>
      <c r="Z2" s="13" t="s">
        <v>54</v>
      </c>
      <c r="AA2" s="14" t="s">
        <v>51</v>
      </c>
      <c r="AB2" s="13" t="s">
        <v>54</v>
      </c>
      <c r="AC2" s="14" t="s">
        <v>138</v>
      </c>
      <c r="AD2" s="13" t="s">
        <v>50</v>
      </c>
      <c r="AE2" s="14" t="s">
        <v>51</v>
      </c>
      <c r="AF2" s="13" t="s">
        <v>18</v>
      </c>
      <c r="AG2" s="14" t="s">
        <v>51</v>
      </c>
      <c r="AH2" s="13" t="s">
        <v>42</v>
      </c>
      <c r="AI2" s="14" t="s">
        <v>139</v>
      </c>
      <c r="AJ2" s="135" t="s">
        <v>44</v>
      </c>
      <c r="AK2" s="136"/>
      <c r="AL2" s="137"/>
    </row>
    <row r="3" spans="1:38" x14ac:dyDescent="0.2">
      <c r="A3" s="15" t="s">
        <v>58</v>
      </c>
      <c r="B3" s="16" t="s">
        <v>59</v>
      </c>
      <c r="C3" s="17"/>
      <c r="D3" s="18"/>
      <c r="E3" s="19"/>
      <c r="F3" s="18"/>
      <c r="G3" s="19"/>
      <c r="H3" s="18"/>
      <c r="I3" s="19"/>
      <c r="J3" s="18"/>
      <c r="K3" s="19"/>
      <c r="L3" s="18"/>
      <c r="M3" s="19"/>
      <c r="N3" s="18"/>
      <c r="O3" s="19"/>
      <c r="P3" s="18"/>
      <c r="Q3" s="19"/>
      <c r="R3" s="18"/>
      <c r="S3" s="19"/>
      <c r="T3" s="18"/>
      <c r="U3" s="19"/>
      <c r="V3" s="18"/>
      <c r="W3" s="19"/>
      <c r="X3" s="18"/>
      <c r="Y3" s="19"/>
      <c r="Z3" s="18"/>
      <c r="AA3" s="19"/>
      <c r="AB3" s="18"/>
      <c r="AC3" s="19"/>
      <c r="AD3" s="18"/>
      <c r="AE3" s="19"/>
      <c r="AF3" s="18"/>
      <c r="AG3" s="19"/>
      <c r="AH3" s="18"/>
      <c r="AI3" s="19"/>
      <c r="AJ3" s="15" t="s">
        <v>58</v>
      </c>
      <c r="AK3" s="16" t="s">
        <v>59</v>
      </c>
      <c r="AL3" s="17"/>
    </row>
    <row r="4" spans="1:38" x14ac:dyDescent="0.2">
      <c r="A4" s="20"/>
      <c r="B4" s="21" t="s">
        <v>60</v>
      </c>
      <c r="C4" s="22" t="s">
        <v>61</v>
      </c>
      <c r="D4" s="133">
        <v>5</v>
      </c>
      <c r="E4" s="134"/>
      <c r="F4" s="133">
        <v>3</v>
      </c>
      <c r="G4" s="134"/>
      <c r="H4" s="133">
        <v>4</v>
      </c>
      <c r="I4" s="134"/>
      <c r="J4" s="133">
        <v>5</v>
      </c>
      <c r="K4" s="134"/>
      <c r="L4" s="133">
        <v>4</v>
      </c>
      <c r="M4" s="134"/>
      <c r="N4" s="133">
        <v>4</v>
      </c>
      <c r="O4" s="134"/>
      <c r="P4" s="133">
        <v>5</v>
      </c>
      <c r="Q4" s="134"/>
      <c r="R4" s="133">
        <v>4</v>
      </c>
      <c r="S4" s="134"/>
      <c r="T4" s="133">
        <v>5</v>
      </c>
      <c r="U4" s="134"/>
      <c r="V4" s="133">
        <v>5</v>
      </c>
      <c r="W4" s="134"/>
      <c r="X4" s="133">
        <v>4</v>
      </c>
      <c r="Y4" s="134"/>
      <c r="Z4" s="133">
        <v>4</v>
      </c>
      <c r="AA4" s="134"/>
      <c r="AB4" s="133">
        <v>3</v>
      </c>
      <c r="AC4" s="134"/>
      <c r="AD4" s="133">
        <v>3</v>
      </c>
      <c r="AE4" s="134"/>
      <c r="AF4" s="133">
        <v>3</v>
      </c>
      <c r="AG4" s="134"/>
      <c r="AH4" s="133">
        <v>3</v>
      </c>
      <c r="AI4" s="134"/>
      <c r="AJ4" s="20"/>
      <c r="AK4" s="21" t="s">
        <v>60</v>
      </c>
      <c r="AL4" s="22" t="s">
        <v>61</v>
      </c>
    </row>
    <row r="5" spans="1:38" x14ac:dyDescent="0.2">
      <c r="A5" s="20"/>
      <c r="B5" s="23" t="s">
        <v>62</v>
      </c>
      <c r="C5" s="24" t="s">
        <v>61</v>
      </c>
      <c r="D5" s="140">
        <v>4</v>
      </c>
      <c r="E5" s="140"/>
      <c r="F5" s="140">
        <v>4</v>
      </c>
      <c r="G5" s="140"/>
      <c r="H5" s="140">
        <v>2</v>
      </c>
      <c r="I5" s="140"/>
      <c r="J5" s="140">
        <v>1</v>
      </c>
      <c r="K5" s="140"/>
      <c r="L5" s="140">
        <v>4</v>
      </c>
      <c r="M5" s="140"/>
      <c r="N5" s="140">
        <v>4</v>
      </c>
      <c r="O5" s="140"/>
      <c r="P5" s="140">
        <v>4</v>
      </c>
      <c r="Q5" s="140"/>
      <c r="R5" s="140">
        <v>4</v>
      </c>
      <c r="S5" s="140"/>
      <c r="T5" s="140">
        <v>4</v>
      </c>
      <c r="U5" s="140"/>
      <c r="V5" s="140">
        <v>4</v>
      </c>
      <c r="W5" s="140"/>
      <c r="X5" s="140">
        <v>4</v>
      </c>
      <c r="Y5" s="140"/>
      <c r="Z5" s="140">
        <v>3</v>
      </c>
      <c r="AA5" s="140"/>
      <c r="AB5" s="140">
        <v>3</v>
      </c>
      <c r="AC5" s="140"/>
      <c r="AD5" s="140">
        <v>4</v>
      </c>
      <c r="AE5" s="140"/>
      <c r="AF5" s="140">
        <v>3</v>
      </c>
      <c r="AG5" s="140"/>
      <c r="AH5" s="140">
        <v>4</v>
      </c>
      <c r="AI5" s="140"/>
      <c r="AJ5" s="20"/>
      <c r="AK5" s="23" t="s">
        <v>62</v>
      </c>
      <c r="AL5" s="24" t="s">
        <v>61</v>
      </c>
    </row>
    <row r="6" spans="1:38" x14ac:dyDescent="0.2">
      <c r="A6" s="22"/>
      <c r="B6" s="23" t="s">
        <v>63</v>
      </c>
      <c r="C6" s="25" t="s">
        <v>61</v>
      </c>
      <c r="D6" s="140">
        <v>5</v>
      </c>
      <c r="E6" s="140"/>
      <c r="F6" s="140">
        <v>2</v>
      </c>
      <c r="G6" s="140"/>
      <c r="H6" s="140">
        <v>2</v>
      </c>
      <c r="I6" s="140"/>
      <c r="J6" s="140">
        <v>2</v>
      </c>
      <c r="K6" s="140"/>
      <c r="L6" s="140">
        <v>4</v>
      </c>
      <c r="M6" s="140"/>
      <c r="N6" s="140">
        <v>2</v>
      </c>
      <c r="O6" s="140"/>
      <c r="P6" s="140">
        <v>5</v>
      </c>
      <c r="Q6" s="140"/>
      <c r="R6" s="140">
        <v>3</v>
      </c>
      <c r="S6" s="140"/>
      <c r="T6" s="140">
        <v>3</v>
      </c>
      <c r="U6" s="140"/>
      <c r="V6" s="140">
        <v>3</v>
      </c>
      <c r="W6" s="140"/>
      <c r="X6" s="140">
        <v>3</v>
      </c>
      <c r="Y6" s="140"/>
      <c r="Z6" s="140">
        <v>2</v>
      </c>
      <c r="AA6" s="140"/>
      <c r="AB6" s="140">
        <v>2</v>
      </c>
      <c r="AC6" s="140"/>
      <c r="AD6" s="140">
        <v>2</v>
      </c>
      <c r="AE6" s="140"/>
      <c r="AF6" s="140">
        <v>2</v>
      </c>
      <c r="AG6" s="140"/>
      <c r="AH6" s="140">
        <v>2</v>
      </c>
      <c r="AI6" s="140"/>
      <c r="AJ6" s="22"/>
      <c r="AK6" s="23" t="s">
        <v>63</v>
      </c>
      <c r="AL6" s="25" t="s">
        <v>61</v>
      </c>
    </row>
    <row r="7" spans="1:38" s="29" customFormat="1" ht="24" customHeight="1" x14ac:dyDescent="0.2">
      <c r="A7" s="20" t="s">
        <v>64</v>
      </c>
      <c r="B7" s="26" t="s">
        <v>65</v>
      </c>
      <c r="C7" s="24"/>
      <c r="D7" s="27"/>
      <c r="E7" s="28"/>
      <c r="F7" s="27"/>
      <c r="G7" s="28"/>
      <c r="H7" s="27"/>
      <c r="I7" s="28"/>
      <c r="J7" s="27"/>
      <c r="K7" s="28"/>
      <c r="L7" s="27"/>
      <c r="M7" s="28"/>
      <c r="N7" s="27"/>
      <c r="O7" s="28"/>
      <c r="P7" s="27"/>
      <c r="Q7" s="28"/>
      <c r="R7" s="27"/>
      <c r="S7" s="28"/>
      <c r="T7" s="27"/>
      <c r="U7" s="28"/>
      <c r="V7" s="27"/>
      <c r="W7" s="28"/>
      <c r="X7" s="27"/>
      <c r="Y7" s="28"/>
      <c r="Z7" s="27"/>
      <c r="AA7" s="28"/>
      <c r="AB7" s="27"/>
      <c r="AC7" s="28"/>
      <c r="AD7" s="27"/>
      <c r="AE7" s="28"/>
      <c r="AF7" s="27"/>
      <c r="AG7" s="28"/>
      <c r="AH7" s="27"/>
      <c r="AI7" s="28"/>
      <c r="AJ7" s="20" t="s">
        <v>64</v>
      </c>
      <c r="AK7" s="26" t="s">
        <v>65</v>
      </c>
      <c r="AL7" s="24"/>
    </row>
    <row r="8" spans="1:38" x14ac:dyDescent="0.2">
      <c r="A8" s="30"/>
      <c r="B8" s="21" t="s">
        <v>66</v>
      </c>
      <c r="C8" s="22" t="s">
        <v>61</v>
      </c>
      <c r="D8" s="133">
        <v>5</v>
      </c>
      <c r="E8" s="134"/>
      <c r="F8" s="133">
        <v>2</v>
      </c>
      <c r="G8" s="134"/>
      <c r="H8" s="133">
        <v>2.5</v>
      </c>
      <c r="I8" s="134"/>
      <c r="J8" s="133">
        <v>2</v>
      </c>
      <c r="K8" s="134"/>
      <c r="L8" s="133">
        <v>4.5</v>
      </c>
      <c r="M8" s="134"/>
      <c r="N8" s="133">
        <v>4</v>
      </c>
      <c r="O8" s="134"/>
      <c r="P8" s="133">
        <v>2</v>
      </c>
      <c r="Q8" s="134"/>
      <c r="R8" s="133">
        <v>2</v>
      </c>
      <c r="S8" s="134"/>
      <c r="T8" s="133">
        <v>2</v>
      </c>
      <c r="U8" s="134"/>
      <c r="V8" s="133">
        <v>2</v>
      </c>
      <c r="W8" s="134"/>
      <c r="X8" s="133">
        <v>2</v>
      </c>
      <c r="Y8" s="134"/>
      <c r="Z8" s="133">
        <v>1</v>
      </c>
      <c r="AA8" s="134"/>
      <c r="AB8" s="133">
        <v>1</v>
      </c>
      <c r="AC8" s="134"/>
      <c r="AD8" s="133">
        <v>1</v>
      </c>
      <c r="AE8" s="134"/>
      <c r="AF8" s="133">
        <v>1</v>
      </c>
      <c r="AG8" s="134"/>
      <c r="AH8" s="133">
        <v>1</v>
      </c>
      <c r="AI8" s="134"/>
      <c r="AJ8" s="30"/>
      <c r="AK8" s="21" t="s">
        <v>66</v>
      </c>
      <c r="AL8" s="22" t="s">
        <v>61</v>
      </c>
    </row>
    <row r="9" spans="1:38" x14ac:dyDescent="0.2">
      <c r="A9" s="30"/>
      <c r="B9" s="31" t="s">
        <v>67</v>
      </c>
      <c r="C9" s="24" t="s">
        <v>61</v>
      </c>
      <c r="D9" s="140">
        <v>3.5</v>
      </c>
      <c r="E9" s="140"/>
      <c r="F9" s="140">
        <v>5</v>
      </c>
      <c r="G9" s="140"/>
      <c r="H9" s="140">
        <v>3</v>
      </c>
      <c r="I9" s="140"/>
      <c r="J9" s="140">
        <v>4</v>
      </c>
      <c r="K9" s="140"/>
      <c r="L9" s="140">
        <v>4</v>
      </c>
      <c r="M9" s="140"/>
      <c r="N9" s="140">
        <v>4</v>
      </c>
      <c r="O9" s="140"/>
      <c r="P9" s="140">
        <v>5</v>
      </c>
      <c r="Q9" s="140"/>
      <c r="R9" s="140">
        <v>3.5</v>
      </c>
      <c r="S9" s="140"/>
      <c r="T9" s="140"/>
      <c r="U9" s="140"/>
      <c r="V9" s="140"/>
      <c r="W9" s="140"/>
      <c r="X9" s="140">
        <v>2.5</v>
      </c>
      <c r="Y9" s="140"/>
      <c r="Z9" s="140">
        <v>2.5</v>
      </c>
      <c r="AA9" s="140"/>
      <c r="AB9" s="140">
        <v>2</v>
      </c>
      <c r="AC9" s="140"/>
      <c r="AD9" s="140">
        <v>1.5</v>
      </c>
      <c r="AE9" s="140"/>
      <c r="AF9" s="140">
        <v>2</v>
      </c>
      <c r="AG9" s="140"/>
      <c r="AH9" s="140">
        <v>2</v>
      </c>
      <c r="AI9" s="140"/>
      <c r="AJ9" s="30"/>
      <c r="AK9" s="31" t="s">
        <v>67</v>
      </c>
      <c r="AL9" s="24" t="s">
        <v>61</v>
      </c>
    </row>
    <row r="10" spans="1:38" s="29" customFormat="1" x14ac:dyDescent="0.2">
      <c r="A10" s="32" t="s">
        <v>68</v>
      </c>
      <c r="B10" s="33" t="s">
        <v>69</v>
      </c>
      <c r="C10" s="25" t="s">
        <v>61</v>
      </c>
      <c r="D10" s="140">
        <v>2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>
        <v>4</v>
      </c>
      <c r="O10" s="140"/>
      <c r="P10" s="140">
        <v>5</v>
      </c>
      <c r="Q10" s="140"/>
      <c r="R10" s="140">
        <v>4</v>
      </c>
      <c r="S10" s="140"/>
      <c r="T10" s="140"/>
      <c r="U10" s="140"/>
      <c r="V10" s="140"/>
      <c r="W10" s="140"/>
      <c r="X10" s="140">
        <v>2</v>
      </c>
      <c r="Y10" s="140"/>
      <c r="Z10" s="140">
        <v>2</v>
      </c>
      <c r="AA10" s="140"/>
      <c r="AB10" s="140">
        <v>1</v>
      </c>
      <c r="AC10" s="140"/>
      <c r="AD10" s="140">
        <v>1</v>
      </c>
      <c r="AE10" s="140"/>
      <c r="AF10" s="140">
        <v>1</v>
      </c>
      <c r="AG10" s="140"/>
      <c r="AH10" s="140">
        <v>3</v>
      </c>
      <c r="AI10" s="140"/>
      <c r="AJ10" s="32" t="s">
        <v>68</v>
      </c>
      <c r="AK10" s="33" t="s">
        <v>69</v>
      </c>
      <c r="AL10" s="25" t="s">
        <v>61</v>
      </c>
    </row>
    <row r="11" spans="1:38" s="29" customFormat="1" x14ac:dyDescent="0.2">
      <c r="A11" s="20" t="s">
        <v>70</v>
      </c>
      <c r="B11" s="26" t="s">
        <v>71</v>
      </c>
      <c r="C11" s="34"/>
      <c r="D11" s="27"/>
      <c r="E11" s="28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7"/>
      <c r="Q11" s="28"/>
      <c r="R11" s="27"/>
      <c r="S11" s="28"/>
      <c r="T11" s="27"/>
      <c r="U11" s="28"/>
      <c r="V11" s="27"/>
      <c r="W11" s="28"/>
      <c r="X11" s="27"/>
      <c r="Y11" s="28"/>
      <c r="Z11" s="27"/>
      <c r="AA11" s="28"/>
      <c r="AB11" s="27"/>
      <c r="AC11" s="28"/>
      <c r="AD11" s="27"/>
      <c r="AE11" s="28"/>
      <c r="AF11" s="27"/>
      <c r="AG11" s="28"/>
      <c r="AH11" s="27"/>
      <c r="AI11" s="28"/>
      <c r="AJ11" s="20" t="s">
        <v>70</v>
      </c>
      <c r="AK11" s="26" t="s">
        <v>71</v>
      </c>
      <c r="AL11" s="34"/>
    </row>
    <row r="12" spans="1:38" x14ac:dyDescent="0.2">
      <c r="A12" s="20"/>
      <c r="B12" s="31" t="s">
        <v>72</v>
      </c>
      <c r="C12" s="24">
        <v>4</v>
      </c>
      <c r="D12" s="133">
        <v>4</v>
      </c>
      <c r="E12" s="134"/>
      <c r="F12" s="133">
        <v>4</v>
      </c>
      <c r="G12" s="134"/>
      <c r="H12" s="133">
        <v>4</v>
      </c>
      <c r="I12" s="134"/>
      <c r="J12" s="133">
        <v>4</v>
      </c>
      <c r="K12" s="134"/>
      <c r="L12" s="133"/>
      <c r="M12" s="134"/>
      <c r="N12" s="133"/>
      <c r="O12" s="134"/>
      <c r="P12" s="133">
        <v>4</v>
      </c>
      <c r="Q12" s="134"/>
      <c r="R12" s="133"/>
      <c r="S12" s="134"/>
      <c r="T12" s="133"/>
      <c r="U12" s="134"/>
      <c r="V12" s="133"/>
      <c r="W12" s="134"/>
      <c r="X12" s="133"/>
      <c r="Y12" s="134"/>
      <c r="Z12" s="133"/>
      <c r="AA12" s="134"/>
      <c r="AB12" s="133"/>
      <c r="AC12" s="134"/>
      <c r="AD12" s="133"/>
      <c r="AE12" s="134"/>
      <c r="AF12" s="133"/>
      <c r="AG12" s="134"/>
      <c r="AH12" s="133"/>
      <c r="AI12" s="134"/>
      <c r="AJ12" s="20"/>
      <c r="AK12" s="31" t="s">
        <v>72</v>
      </c>
      <c r="AL12" s="24">
        <v>4</v>
      </c>
    </row>
    <row r="13" spans="1:38" ht="12" customHeight="1" x14ac:dyDescent="0.2">
      <c r="A13" s="30"/>
      <c r="B13" s="31" t="s">
        <v>73</v>
      </c>
      <c r="C13" s="24">
        <v>2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30"/>
      <c r="AK13" s="31" t="s">
        <v>73</v>
      </c>
      <c r="AL13" s="24">
        <v>2</v>
      </c>
    </row>
    <row r="14" spans="1:38" x14ac:dyDescent="0.2">
      <c r="A14" s="30"/>
      <c r="B14" s="31" t="s">
        <v>74</v>
      </c>
      <c r="C14" s="24">
        <v>2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30"/>
      <c r="AK14" s="31" t="s">
        <v>74</v>
      </c>
      <c r="AL14" s="24">
        <v>2</v>
      </c>
    </row>
    <row r="15" spans="1:38" x14ac:dyDescent="0.2">
      <c r="A15" s="22"/>
      <c r="B15" s="21" t="s">
        <v>75</v>
      </c>
      <c r="C15" s="35">
        <v>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22"/>
      <c r="AK15" s="21" t="s">
        <v>75</v>
      </c>
      <c r="AL15" s="35">
        <v>0</v>
      </c>
    </row>
    <row r="16" spans="1:38" x14ac:dyDescent="0.2">
      <c r="A16" s="36" t="s">
        <v>76</v>
      </c>
      <c r="B16" s="37" t="s">
        <v>77</v>
      </c>
      <c r="C16" s="38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6" t="s">
        <v>76</v>
      </c>
      <c r="AK16" s="37" t="s">
        <v>77</v>
      </c>
      <c r="AL16" s="38"/>
    </row>
    <row r="17" spans="1:38" x14ac:dyDescent="0.2">
      <c r="A17" s="30"/>
      <c r="B17" s="31" t="s">
        <v>78</v>
      </c>
      <c r="C17" s="41" t="s">
        <v>79</v>
      </c>
      <c r="D17" s="133">
        <v>8</v>
      </c>
      <c r="E17" s="134"/>
      <c r="F17" s="133">
        <v>7</v>
      </c>
      <c r="G17" s="134"/>
      <c r="H17" s="133">
        <v>7</v>
      </c>
      <c r="I17" s="134"/>
      <c r="J17" s="133"/>
      <c r="K17" s="134"/>
      <c r="L17" s="133">
        <v>7</v>
      </c>
      <c r="M17" s="134"/>
      <c r="N17" s="133">
        <v>7</v>
      </c>
      <c r="O17" s="134"/>
      <c r="P17" s="133">
        <v>3</v>
      </c>
      <c r="Q17" s="134"/>
      <c r="R17" s="133">
        <v>3</v>
      </c>
      <c r="S17" s="134"/>
      <c r="T17" s="133">
        <v>3</v>
      </c>
      <c r="U17" s="134"/>
      <c r="V17" s="133">
        <v>3</v>
      </c>
      <c r="W17" s="134"/>
      <c r="X17" s="133">
        <v>3</v>
      </c>
      <c r="Y17" s="134"/>
      <c r="Z17" s="133">
        <v>3</v>
      </c>
      <c r="AA17" s="134"/>
      <c r="AB17" s="133">
        <v>3</v>
      </c>
      <c r="AC17" s="134"/>
      <c r="AD17" s="133">
        <v>3</v>
      </c>
      <c r="AE17" s="134"/>
      <c r="AF17" s="133">
        <v>3</v>
      </c>
      <c r="AG17" s="134"/>
      <c r="AH17" s="133">
        <v>3</v>
      </c>
      <c r="AI17" s="134"/>
      <c r="AJ17" s="30"/>
      <c r="AK17" s="31" t="s">
        <v>78</v>
      </c>
      <c r="AL17" s="41" t="s">
        <v>79</v>
      </c>
    </row>
    <row r="18" spans="1:38" x14ac:dyDescent="0.2">
      <c r="A18" s="30"/>
      <c r="B18" s="31" t="s">
        <v>80</v>
      </c>
      <c r="C18" s="24">
        <v>4</v>
      </c>
      <c r="D18" s="132"/>
      <c r="E18" s="132"/>
      <c r="F18" s="132"/>
      <c r="G18" s="132"/>
      <c r="H18" s="132"/>
      <c r="I18" s="132"/>
      <c r="J18" s="132">
        <v>4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30"/>
      <c r="AK18" s="31" t="s">
        <v>80</v>
      </c>
      <c r="AL18" s="24">
        <v>4</v>
      </c>
    </row>
    <row r="19" spans="1:38" x14ac:dyDescent="0.2">
      <c r="A19" s="30"/>
      <c r="B19" s="42" t="s">
        <v>81</v>
      </c>
      <c r="C19" s="24">
        <v>3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0"/>
      <c r="AK19" s="42" t="s">
        <v>81</v>
      </c>
      <c r="AL19" s="24">
        <v>3</v>
      </c>
    </row>
    <row r="20" spans="1:38" x14ac:dyDescent="0.2">
      <c r="A20" s="22"/>
      <c r="B20" s="21" t="s">
        <v>82</v>
      </c>
      <c r="C20" s="35">
        <v>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22"/>
      <c r="AK20" s="21" t="s">
        <v>82</v>
      </c>
      <c r="AL20" s="35">
        <v>0</v>
      </c>
    </row>
    <row r="21" spans="1:38" x14ac:dyDescent="0.2">
      <c r="A21" s="36" t="s">
        <v>83</v>
      </c>
      <c r="B21" s="37" t="s">
        <v>84</v>
      </c>
      <c r="C21" s="38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36" t="s">
        <v>83</v>
      </c>
      <c r="AK21" s="37" t="s">
        <v>84</v>
      </c>
      <c r="AL21" s="38"/>
    </row>
    <row r="22" spans="1:38" x14ac:dyDescent="0.2">
      <c r="A22" s="30"/>
      <c r="B22" s="31" t="s">
        <v>85</v>
      </c>
      <c r="C22" s="24">
        <v>3</v>
      </c>
      <c r="D22" s="133">
        <v>3</v>
      </c>
      <c r="E22" s="134"/>
      <c r="F22" s="133">
        <v>3</v>
      </c>
      <c r="G22" s="134"/>
      <c r="H22" s="133">
        <v>3</v>
      </c>
      <c r="I22" s="134"/>
      <c r="J22" s="133">
        <v>3</v>
      </c>
      <c r="K22" s="134"/>
      <c r="L22" s="133"/>
      <c r="M22" s="134"/>
      <c r="N22" s="133"/>
      <c r="O22" s="134"/>
      <c r="P22" s="133">
        <v>3</v>
      </c>
      <c r="Q22" s="134"/>
      <c r="R22" s="133"/>
      <c r="S22" s="134"/>
      <c r="T22" s="133">
        <v>3</v>
      </c>
      <c r="U22" s="134"/>
      <c r="V22" s="133">
        <v>3</v>
      </c>
      <c r="W22" s="134"/>
      <c r="X22" s="133">
        <v>3</v>
      </c>
      <c r="Y22" s="134"/>
      <c r="Z22" s="133"/>
      <c r="AA22" s="134"/>
      <c r="AB22" s="133">
        <v>3</v>
      </c>
      <c r="AC22" s="134"/>
      <c r="AD22" s="133">
        <v>3</v>
      </c>
      <c r="AE22" s="134"/>
      <c r="AF22" s="133">
        <v>3</v>
      </c>
      <c r="AG22" s="134"/>
      <c r="AH22" s="133">
        <v>3</v>
      </c>
      <c r="AI22" s="134"/>
      <c r="AJ22" s="30"/>
      <c r="AK22" s="31" t="s">
        <v>85</v>
      </c>
      <c r="AL22" s="24">
        <v>3</v>
      </c>
    </row>
    <row r="23" spans="1:38" x14ac:dyDescent="0.2">
      <c r="A23" s="30"/>
      <c r="B23" s="31" t="s">
        <v>86</v>
      </c>
      <c r="C23" s="24">
        <v>2</v>
      </c>
      <c r="D23" s="132"/>
      <c r="E23" s="132"/>
      <c r="F23" s="132"/>
      <c r="G23" s="132"/>
      <c r="H23" s="132"/>
      <c r="I23" s="132"/>
      <c r="J23" s="132"/>
      <c r="K23" s="132"/>
      <c r="L23" s="132">
        <v>2</v>
      </c>
      <c r="M23" s="132"/>
      <c r="N23" s="132">
        <v>2</v>
      </c>
      <c r="O23" s="132"/>
      <c r="P23" s="132"/>
      <c r="Q23" s="132"/>
      <c r="R23" s="132">
        <v>2</v>
      </c>
      <c r="S23" s="132"/>
      <c r="T23" s="132"/>
      <c r="U23" s="132"/>
      <c r="V23" s="132"/>
      <c r="W23" s="132"/>
      <c r="X23" s="132"/>
      <c r="Y23" s="132"/>
      <c r="Z23" s="132">
        <v>2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30"/>
      <c r="AK23" s="31" t="s">
        <v>86</v>
      </c>
      <c r="AL23" s="24">
        <v>2</v>
      </c>
    </row>
    <row r="24" spans="1:38" x14ac:dyDescent="0.2">
      <c r="A24" s="30"/>
      <c r="B24" s="31" t="s">
        <v>87</v>
      </c>
      <c r="C24" s="24">
        <v>1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30"/>
      <c r="AK24" s="31" t="s">
        <v>87</v>
      </c>
      <c r="AL24" s="24">
        <v>1</v>
      </c>
    </row>
    <row r="25" spans="1:38" x14ac:dyDescent="0.2">
      <c r="A25" s="22"/>
      <c r="B25" s="21" t="s">
        <v>88</v>
      </c>
      <c r="C25" s="35">
        <v>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22"/>
      <c r="AK25" s="21" t="s">
        <v>88</v>
      </c>
      <c r="AL25" s="35">
        <v>0</v>
      </c>
    </row>
    <row r="26" spans="1:38" x14ac:dyDescent="0.2">
      <c r="A26" s="36" t="s">
        <v>89</v>
      </c>
      <c r="B26" s="37" t="s">
        <v>90</v>
      </c>
      <c r="C26" s="38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6" t="s">
        <v>89</v>
      </c>
      <c r="AK26" s="37" t="s">
        <v>90</v>
      </c>
      <c r="AL26" s="38"/>
    </row>
    <row r="27" spans="1:38" x14ac:dyDescent="0.2">
      <c r="A27" s="30"/>
      <c r="B27" s="31" t="s">
        <v>85</v>
      </c>
      <c r="C27" s="24">
        <v>3</v>
      </c>
      <c r="D27" s="133">
        <v>3</v>
      </c>
      <c r="E27" s="134"/>
      <c r="F27" s="133">
        <v>3</v>
      </c>
      <c r="G27" s="134"/>
      <c r="H27" s="133">
        <v>3</v>
      </c>
      <c r="I27" s="134"/>
      <c r="J27" s="133">
        <v>3</v>
      </c>
      <c r="K27" s="134"/>
      <c r="L27" s="133">
        <v>3</v>
      </c>
      <c r="M27" s="134"/>
      <c r="N27" s="133">
        <v>3</v>
      </c>
      <c r="O27" s="134"/>
      <c r="P27" s="133">
        <v>3</v>
      </c>
      <c r="Q27" s="134"/>
      <c r="R27" s="133">
        <v>3</v>
      </c>
      <c r="S27" s="134"/>
      <c r="T27" s="133">
        <v>3</v>
      </c>
      <c r="U27" s="134"/>
      <c r="V27" s="133">
        <v>3</v>
      </c>
      <c r="W27" s="134"/>
      <c r="X27" s="133">
        <v>3</v>
      </c>
      <c r="Y27" s="134"/>
      <c r="Z27" s="133">
        <v>3</v>
      </c>
      <c r="AA27" s="134"/>
      <c r="AB27" s="133">
        <v>3</v>
      </c>
      <c r="AC27" s="134"/>
      <c r="AD27" s="133">
        <v>3</v>
      </c>
      <c r="AE27" s="134"/>
      <c r="AF27" s="133">
        <v>3</v>
      </c>
      <c r="AG27" s="134"/>
      <c r="AH27" s="133">
        <v>3</v>
      </c>
      <c r="AI27" s="134"/>
      <c r="AJ27" s="30"/>
      <c r="AK27" s="31" t="s">
        <v>85</v>
      </c>
      <c r="AL27" s="24">
        <v>3</v>
      </c>
    </row>
    <row r="28" spans="1:38" x14ac:dyDescent="0.2">
      <c r="A28" s="30"/>
      <c r="B28" s="31" t="s">
        <v>91</v>
      </c>
      <c r="C28" s="24">
        <v>1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30"/>
      <c r="AK28" s="31" t="s">
        <v>91</v>
      </c>
      <c r="AL28" s="24">
        <v>1</v>
      </c>
    </row>
    <row r="29" spans="1:38" x14ac:dyDescent="0.2">
      <c r="A29" s="22"/>
      <c r="B29" s="21" t="s">
        <v>92</v>
      </c>
      <c r="C29" s="35">
        <v>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22"/>
      <c r="AK29" s="21" t="s">
        <v>92</v>
      </c>
      <c r="AL29" s="35">
        <v>0</v>
      </c>
    </row>
    <row r="30" spans="1:38" x14ac:dyDescent="0.2">
      <c r="A30" s="36" t="s">
        <v>93</v>
      </c>
      <c r="B30" s="37" t="s">
        <v>94</v>
      </c>
      <c r="C30" s="38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39"/>
      <c r="Y30" s="40"/>
      <c r="Z30" s="39"/>
      <c r="AA30" s="40"/>
      <c r="AB30" s="39"/>
      <c r="AC30" s="40"/>
      <c r="AD30" s="39"/>
      <c r="AE30" s="40"/>
      <c r="AF30" s="39"/>
      <c r="AG30" s="40"/>
      <c r="AH30" s="39"/>
      <c r="AI30" s="40"/>
      <c r="AJ30" s="36" t="s">
        <v>93</v>
      </c>
      <c r="AK30" s="37" t="s">
        <v>94</v>
      </c>
      <c r="AL30" s="38"/>
    </row>
    <row r="31" spans="1:38" x14ac:dyDescent="0.2">
      <c r="A31" s="30"/>
      <c r="B31" s="31" t="s">
        <v>95</v>
      </c>
      <c r="C31" s="24">
        <v>3</v>
      </c>
      <c r="D31" s="133">
        <v>3</v>
      </c>
      <c r="E31" s="134"/>
      <c r="F31" s="133">
        <v>3</v>
      </c>
      <c r="G31" s="134"/>
      <c r="H31" s="133">
        <v>3</v>
      </c>
      <c r="I31" s="134"/>
      <c r="J31" s="133">
        <v>3</v>
      </c>
      <c r="K31" s="134"/>
      <c r="L31" s="133">
        <v>3</v>
      </c>
      <c r="M31" s="134"/>
      <c r="N31" s="133">
        <v>3</v>
      </c>
      <c r="O31" s="134"/>
      <c r="P31" s="133">
        <v>3</v>
      </c>
      <c r="Q31" s="134"/>
      <c r="R31" s="133">
        <v>3</v>
      </c>
      <c r="S31" s="134"/>
      <c r="T31" s="133">
        <v>3</v>
      </c>
      <c r="U31" s="134"/>
      <c r="V31" s="133">
        <v>3</v>
      </c>
      <c r="W31" s="134"/>
      <c r="X31" s="133">
        <v>3</v>
      </c>
      <c r="Y31" s="134"/>
      <c r="Z31" s="133">
        <v>3</v>
      </c>
      <c r="AA31" s="134"/>
      <c r="AB31" s="133">
        <v>3</v>
      </c>
      <c r="AC31" s="134"/>
      <c r="AD31" s="133">
        <v>3</v>
      </c>
      <c r="AE31" s="134"/>
      <c r="AF31" s="133">
        <v>3</v>
      </c>
      <c r="AG31" s="134"/>
      <c r="AH31" s="133">
        <v>3</v>
      </c>
      <c r="AI31" s="134"/>
      <c r="AJ31" s="30"/>
      <c r="AK31" s="31" t="s">
        <v>95</v>
      </c>
      <c r="AL31" s="24">
        <v>3</v>
      </c>
    </row>
    <row r="32" spans="1:38" x14ac:dyDescent="0.2">
      <c r="A32" s="30"/>
      <c r="B32" s="42" t="s">
        <v>96</v>
      </c>
      <c r="C32" s="24">
        <v>2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30"/>
      <c r="AK32" s="42" t="s">
        <v>96</v>
      </c>
      <c r="AL32" s="24">
        <v>2</v>
      </c>
    </row>
    <row r="33" spans="1:38" x14ac:dyDescent="0.2">
      <c r="A33" s="30"/>
      <c r="B33" s="31" t="s">
        <v>97</v>
      </c>
      <c r="C33" s="24">
        <v>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30"/>
      <c r="AK33" s="31" t="s">
        <v>97</v>
      </c>
      <c r="AL33" s="24">
        <v>1</v>
      </c>
    </row>
    <row r="34" spans="1:38" x14ac:dyDescent="0.2">
      <c r="A34" s="22"/>
      <c r="B34" s="21" t="s">
        <v>98</v>
      </c>
      <c r="C34" s="35">
        <v>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22"/>
      <c r="AK34" s="21" t="s">
        <v>98</v>
      </c>
      <c r="AL34" s="35">
        <v>0</v>
      </c>
    </row>
    <row r="35" spans="1:38" x14ac:dyDescent="0.2">
      <c r="A35" s="36" t="s">
        <v>99</v>
      </c>
      <c r="B35" s="37" t="s">
        <v>100</v>
      </c>
      <c r="C35" s="38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  <c r="X35" s="39"/>
      <c r="Y35" s="40"/>
      <c r="Z35" s="39"/>
      <c r="AA35" s="40"/>
      <c r="AB35" s="39"/>
      <c r="AC35" s="40"/>
      <c r="AD35" s="39"/>
      <c r="AE35" s="40"/>
      <c r="AF35" s="39"/>
      <c r="AG35" s="40"/>
      <c r="AH35" s="39"/>
      <c r="AI35" s="40"/>
      <c r="AJ35" s="36" t="s">
        <v>99</v>
      </c>
      <c r="AK35" s="37" t="s">
        <v>100</v>
      </c>
      <c r="AL35" s="38"/>
    </row>
    <row r="36" spans="1:38" x14ac:dyDescent="0.2">
      <c r="A36" s="30"/>
      <c r="B36" s="31" t="s">
        <v>101</v>
      </c>
      <c r="C36" s="24">
        <v>9</v>
      </c>
      <c r="D36" s="133"/>
      <c r="E36" s="134"/>
      <c r="F36" s="133"/>
      <c r="G36" s="134"/>
      <c r="H36" s="133">
        <v>9</v>
      </c>
      <c r="I36" s="134"/>
      <c r="J36" s="133"/>
      <c r="K36" s="134"/>
      <c r="L36" s="133"/>
      <c r="M36" s="134"/>
      <c r="N36" s="133"/>
      <c r="O36" s="134"/>
      <c r="P36" s="133"/>
      <c r="Q36" s="134"/>
      <c r="R36" s="133"/>
      <c r="S36" s="134"/>
      <c r="T36" s="133"/>
      <c r="U36" s="134"/>
      <c r="V36" s="133"/>
      <c r="W36" s="134"/>
      <c r="X36" s="133"/>
      <c r="Y36" s="134"/>
      <c r="Z36" s="133"/>
      <c r="AA36" s="134"/>
      <c r="AB36" s="133"/>
      <c r="AC36" s="134"/>
      <c r="AD36" s="133"/>
      <c r="AE36" s="134"/>
      <c r="AF36" s="133"/>
      <c r="AG36" s="134"/>
      <c r="AH36" s="133"/>
      <c r="AI36" s="134"/>
      <c r="AJ36" s="30"/>
      <c r="AK36" s="31" t="s">
        <v>101</v>
      </c>
      <c r="AL36" s="24">
        <v>9</v>
      </c>
    </row>
    <row r="37" spans="1:38" x14ac:dyDescent="0.2">
      <c r="A37" s="30"/>
      <c r="B37" s="31" t="s">
        <v>102</v>
      </c>
      <c r="C37" s="24">
        <v>9</v>
      </c>
      <c r="D37" s="132"/>
      <c r="E37" s="132"/>
      <c r="F37" s="132">
        <v>9</v>
      </c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30"/>
      <c r="AK37" s="31" t="s">
        <v>102</v>
      </c>
      <c r="AL37" s="24">
        <v>9</v>
      </c>
    </row>
    <row r="38" spans="1:38" x14ac:dyDescent="0.2">
      <c r="A38" s="30"/>
      <c r="B38" s="31" t="s">
        <v>103</v>
      </c>
      <c r="C38" s="24">
        <v>15</v>
      </c>
      <c r="D38" s="133">
        <v>15</v>
      </c>
      <c r="E38" s="134"/>
      <c r="F38" s="133"/>
      <c r="G38" s="134"/>
      <c r="H38" s="133"/>
      <c r="I38" s="134"/>
      <c r="J38" s="133"/>
      <c r="K38" s="134"/>
      <c r="L38" s="133"/>
      <c r="M38" s="134"/>
      <c r="N38" s="133"/>
      <c r="O38" s="134"/>
      <c r="P38" s="133"/>
      <c r="Q38" s="134"/>
      <c r="R38" s="133"/>
      <c r="S38" s="134"/>
      <c r="T38" s="133"/>
      <c r="U38" s="134"/>
      <c r="V38" s="133"/>
      <c r="W38" s="134"/>
      <c r="X38" s="133"/>
      <c r="Y38" s="134"/>
      <c r="Z38" s="133"/>
      <c r="AA38" s="134"/>
      <c r="AB38" s="133"/>
      <c r="AC38" s="134"/>
      <c r="AD38" s="133"/>
      <c r="AE38" s="134"/>
      <c r="AF38" s="133"/>
      <c r="AG38" s="134"/>
      <c r="AH38" s="133"/>
      <c r="AI38" s="134"/>
      <c r="AJ38" s="30"/>
      <c r="AK38" s="31" t="s">
        <v>103</v>
      </c>
      <c r="AL38" s="24">
        <v>15</v>
      </c>
    </row>
    <row r="39" spans="1:38" x14ac:dyDescent="0.2">
      <c r="A39" s="30"/>
      <c r="B39" s="31" t="s">
        <v>104</v>
      </c>
      <c r="C39" s="24">
        <v>21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30"/>
      <c r="AK39" s="31" t="s">
        <v>104</v>
      </c>
      <c r="AL39" s="24">
        <v>21</v>
      </c>
    </row>
    <row r="40" spans="1:38" x14ac:dyDescent="0.2">
      <c r="A40" s="30"/>
      <c r="B40" s="31" t="s">
        <v>105</v>
      </c>
      <c r="C40" s="24">
        <v>27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30"/>
      <c r="AK40" s="31" t="s">
        <v>105</v>
      </c>
      <c r="AL40" s="24">
        <v>27</v>
      </c>
    </row>
    <row r="41" spans="1:38" x14ac:dyDescent="0.2">
      <c r="A41" s="30"/>
      <c r="B41" s="31" t="s">
        <v>106</v>
      </c>
      <c r="C41" s="24">
        <v>9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30"/>
      <c r="AK41" s="31" t="s">
        <v>106</v>
      </c>
      <c r="AL41" s="24">
        <v>9</v>
      </c>
    </row>
    <row r="42" spans="1:38" ht="24" x14ac:dyDescent="0.2">
      <c r="A42" s="30"/>
      <c r="B42" s="43" t="s">
        <v>107</v>
      </c>
      <c r="C42" s="44">
        <v>2</v>
      </c>
      <c r="D42" s="140">
        <v>6</v>
      </c>
      <c r="E42" s="140"/>
      <c r="F42" s="140">
        <v>4</v>
      </c>
      <c r="G42" s="140"/>
      <c r="H42" s="140">
        <v>2</v>
      </c>
      <c r="I42" s="140"/>
      <c r="J42" s="140">
        <v>2</v>
      </c>
      <c r="K42" s="140"/>
      <c r="L42" s="140"/>
      <c r="M42" s="140"/>
      <c r="N42" s="140"/>
      <c r="O42" s="140"/>
      <c r="P42" s="140">
        <v>2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30"/>
      <c r="AK42" s="43" t="s">
        <v>107</v>
      </c>
      <c r="AL42" s="44">
        <v>2</v>
      </c>
    </row>
    <row r="43" spans="1:38" ht="24" x14ac:dyDescent="0.2">
      <c r="A43" s="30"/>
      <c r="B43" s="23" t="s">
        <v>108</v>
      </c>
      <c r="C43" s="25">
        <v>0.5</v>
      </c>
      <c r="D43" s="140" t="s">
        <v>140</v>
      </c>
      <c r="E43" s="140"/>
      <c r="F43" s="140">
        <v>0.5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30"/>
      <c r="AK43" s="23" t="s">
        <v>109</v>
      </c>
      <c r="AL43" s="25">
        <v>0.5</v>
      </c>
    </row>
    <row r="44" spans="1:38" x14ac:dyDescent="0.2">
      <c r="A44" s="30"/>
      <c r="B44" s="23" t="s">
        <v>109</v>
      </c>
      <c r="C44" s="25">
        <v>0.5</v>
      </c>
      <c r="D44" s="140">
        <v>0.5</v>
      </c>
      <c r="E44" s="140"/>
      <c r="F44" s="140">
        <v>0.5</v>
      </c>
      <c r="G44" s="140"/>
      <c r="H44" s="140">
        <v>0.5</v>
      </c>
      <c r="I44" s="140"/>
      <c r="J44" s="140">
        <v>0.5</v>
      </c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0"/>
      <c r="AK44" s="23" t="s">
        <v>109</v>
      </c>
      <c r="AL44" s="25">
        <v>0.5</v>
      </c>
    </row>
    <row r="45" spans="1:38" x14ac:dyDescent="0.2">
      <c r="A45" s="30"/>
      <c r="B45" s="31" t="s">
        <v>110</v>
      </c>
      <c r="C45" s="24">
        <v>1</v>
      </c>
      <c r="D45" s="140">
        <v>1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>
        <v>1</v>
      </c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30"/>
      <c r="AK45" s="31" t="s">
        <v>110</v>
      </c>
      <c r="AL45" s="24">
        <v>1</v>
      </c>
    </row>
    <row r="46" spans="1:38" x14ac:dyDescent="0.2">
      <c r="A46" s="30"/>
      <c r="B46" s="23" t="s">
        <v>111</v>
      </c>
      <c r="C46" s="25">
        <v>0.5</v>
      </c>
      <c r="D46" s="140">
        <v>0.5</v>
      </c>
      <c r="E46" s="140"/>
      <c r="F46" s="140">
        <v>0.5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30"/>
      <c r="AK46" s="23" t="s">
        <v>111</v>
      </c>
      <c r="AL46" s="25">
        <v>0.5</v>
      </c>
    </row>
    <row r="47" spans="1:38" ht="24" customHeight="1" x14ac:dyDescent="0.2">
      <c r="A47" s="30"/>
      <c r="B47" s="31" t="s">
        <v>112</v>
      </c>
      <c r="C47" s="24">
        <v>0.5</v>
      </c>
      <c r="D47" s="140">
        <v>0.5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30"/>
      <c r="AK47" s="31" t="s">
        <v>112</v>
      </c>
      <c r="AL47" s="24">
        <v>0.5</v>
      </c>
    </row>
    <row r="48" spans="1:38" ht="24" x14ac:dyDescent="0.2">
      <c r="A48" s="30"/>
      <c r="B48" s="23" t="s">
        <v>113</v>
      </c>
      <c r="C48" s="25">
        <v>1</v>
      </c>
      <c r="D48" s="140">
        <v>1</v>
      </c>
      <c r="E48" s="140"/>
      <c r="F48" s="140">
        <v>1</v>
      </c>
      <c r="G48" s="140"/>
      <c r="H48" s="140">
        <v>1</v>
      </c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30"/>
      <c r="AK48" s="23" t="s">
        <v>113</v>
      </c>
      <c r="AL48" s="25">
        <v>1</v>
      </c>
    </row>
    <row r="49" spans="1:38" x14ac:dyDescent="0.2">
      <c r="A49" s="30"/>
      <c r="B49" s="31" t="s">
        <v>114</v>
      </c>
      <c r="C49" s="24">
        <v>1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30"/>
      <c r="AK49" s="31" t="s">
        <v>114</v>
      </c>
      <c r="AL49" s="24">
        <v>1</v>
      </c>
    </row>
    <row r="50" spans="1:38" x14ac:dyDescent="0.2">
      <c r="A50" s="30"/>
      <c r="B50" s="23" t="s">
        <v>115</v>
      </c>
      <c r="C50" s="25">
        <v>1</v>
      </c>
      <c r="D50" s="140">
        <v>1</v>
      </c>
      <c r="E50" s="140"/>
      <c r="F50" s="140">
        <v>0</v>
      </c>
      <c r="G50" s="140"/>
      <c r="H50" s="140">
        <v>1</v>
      </c>
      <c r="I50" s="140"/>
      <c r="J50" s="140">
        <v>1</v>
      </c>
      <c r="K50" s="140"/>
      <c r="L50" s="140">
        <v>1</v>
      </c>
      <c r="M50" s="140"/>
      <c r="N50" s="140">
        <v>1</v>
      </c>
      <c r="O50" s="140"/>
      <c r="P50" s="140">
        <v>1</v>
      </c>
      <c r="Q50" s="140"/>
      <c r="R50" s="140">
        <v>1</v>
      </c>
      <c r="S50" s="140"/>
      <c r="T50" s="140">
        <v>1</v>
      </c>
      <c r="U50" s="140"/>
      <c r="V50" s="140">
        <v>1</v>
      </c>
      <c r="W50" s="140"/>
      <c r="X50" s="140"/>
      <c r="Y50" s="140"/>
      <c r="Z50" s="140">
        <v>1</v>
      </c>
      <c r="AA50" s="140"/>
      <c r="AB50" s="140">
        <v>1</v>
      </c>
      <c r="AC50" s="140"/>
      <c r="AD50" s="140"/>
      <c r="AE50" s="140"/>
      <c r="AF50" s="140"/>
      <c r="AG50" s="140"/>
      <c r="AH50" s="140"/>
      <c r="AI50" s="140"/>
      <c r="AJ50" s="30"/>
      <c r="AK50" s="23" t="s">
        <v>115</v>
      </c>
      <c r="AL50" s="25">
        <v>1</v>
      </c>
    </row>
    <row r="51" spans="1:38" x14ac:dyDescent="0.2">
      <c r="A51" s="22"/>
      <c r="B51" s="23" t="s">
        <v>116</v>
      </c>
      <c r="C51" s="25">
        <v>1</v>
      </c>
      <c r="D51" s="140">
        <v>1</v>
      </c>
      <c r="E51" s="140"/>
      <c r="F51" s="140">
        <v>1</v>
      </c>
      <c r="G51" s="140"/>
      <c r="H51" s="140">
        <v>1</v>
      </c>
      <c r="I51" s="140"/>
      <c r="J51" s="140">
        <v>1</v>
      </c>
      <c r="K51" s="140"/>
      <c r="L51" s="140">
        <v>1</v>
      </c>
      <c r="M51" s="140"/>
      <c r="N51" s="140">
        <v>1</v>
      </c>
      <c r="O51" s="140"/>
      <c r="P51" s="140">
        <v>1</v>
      </c>
      <c r="Q51" s="140"/>
      <c r="R51" s="140">
        <v>1</v>
      </c>
      <c r="S51" s="140"/>
      <c r="T51" s="140"/>
      <c r="U51" s="140"/>
      <c r="V51" s="140"/>
      <c r="W51" s="140"/>
      <c r="X51" s="140">
        <v>1</v>
      </c>
      <c r="Y51" s="140"/>
      <c r="Z51" s="140">
        <v>1</v>
      </c>
      <c r="AA51" s="140"/>
      <c r="AB51" s="140">
        <v>1</v>
      </c>
      <c r="AC51" s="140"/>
      <c r="AD51" s="140"/>
      <c r="AE51" s="140"/>
      <c r="AF51" s="140"/>
      <c r="AG51" s="140"/>
      <c r="AH51" s="140">
        <v>1</v>
      </c>
      <c r="AI51" s="140"/>
      <c r="AJ51" s="22"/>
      <c r="AK51" s="23" t="s">
        <v>116</v>
      </c>
      <c r="AL51" s="25">
        <v>1</v>
      </c>
    </row>
    <row r="52" spans="1:38" ht="24" customHeight="1" x14ac:dyDescent="0.2">
      <c r="A52" s="45"/>
      <c r="B52" s="46" t="s">
        <v>117</v>
      </c>
      <c r="C52" s="25"/>
      <c r="D52" s="130">
        <f>IF(SUM(D3:E51)=0,"",SUM(D3:E51))</f>
        <v>72</v>
      </c>
      <c r="E52" s="130"/>
      <c r="F52" s="130">
        <f>IF(SUM(F3:G51)=0,"",SUM(F3:G51))</f>
        <v>52.5</v>
      </c>
      <c r="G52" s="130"/>
      <c r="H52" s="130">
        <f>IF(SUM(H3:I51)=0,"",SUM(H3:I51))</f>
        <v>48</v>
      </c>
      <c r="I52" s="130"/>
      <c r="J52" s="130">
        <f>IF(SUM(J3:K51)=0,"",SUM(J3:K51))</f>
        <v>35.5</v>
      </c>
      <c r="K52" s="130"/>
      <c r="L52" s="130">
        <f>IF(SUM(L3:M51)=0,"",SUM(L3:M51))</f>
        <v>37.5</v>
      </c>
      <c r="M52" s="130"/>
      <c r="N52" s="130">
        <f>IF(SUM(N3:O51)=0,"",SUM(N3:O51))</f>
        <v>39</v>
      </c>
      <c r="O52" s="130"/>
      <c r="P52" s="130">
        <f>IF(SUM(P3:Q51)=0,"",SUM(P3:Q51))</f>
        <v>47</v>
      </c>
      <c r="Q52" s="130"/>
      <c r="R52" s="130">
        <f>IF(SUM(R3:S51)=0,"",SUM(R3:S51))</f>
        <v>33.5</v>
      </c>
      <c r="S52" s="130"/>
      <c r="T52" s="130">
        <f>IF(SUM(T3:U51)=0,"",SUM(T3:U51))</f>
        <v>27</v>
      </c>
      <c r="U52" s="130"/>
      <c r="V52" s="130">
        <f>IF(SUM(V3:W51)=0,"",SUM(V3:W51))</f>
        <v>27</v>
      </c>
      <c r="W52" s="130"/>
      <c r="X52" s="130">
        <f>IF(SUM(X3:Y51)=0,"",SUM(X3:Y51))</f>
        <v>30.5</v>
      </c>
      <c r="Y52" s="130"/>
      <c r="Z52" s="130">
        <f>IF(SUM(Z3:AA51)=0,"",SUM(Z3:AA51))</f>
        <v>27.5</v>
      </c>
      <c r="AA52" s="130"/>
      <c r="AB52" s="130">
        <f>IF(SUM(AB3:AC51)=0,"",SUM(AB3:AC51))</f>
        <v>26</v>
      </c>
      <c r="AC52" s="130"/>
      <c r="AD52" s="130">
        <f>IF(SUM(AD3:AE51)=0,"",SUM(AD3:AE51))</f>
        <v>24.5</v>
      </c>
      <c r="AE52" s="130"/>
      <c r="AF52" s="130">
        <f>IF(SUM(AF3:AG51)=0,"",SUM(AF3:AG51))</f>
        <v>24</v>
      </c>
      <c r="AG52" s="130"/>
      <c r="AH52" s="130">
        <f>IF(SUM(AH3:AI51)=0,"",SUM(AH3:AI51))</f>
        <v>28</v>
      </c>
      <c r="AI52" s="130"/>
      <c r="AJ52" s="45"/>
      <c r="AK52" s="46" t="s">
        <v>117</v>
      </c>
      <c r="AL52" s="25"/>
    </row>
    <row r="53" spans="1:38" s="50" customFormat="1" ht="24.75" customHeight="1" x14ac:dyDescent="0.25">
      <c r="A53" s="47"/>
      <c r="B53" s="48"/>
      <c r="C53" s="49"/>
      <c r="D53" s="138">
        <f>RANK(D52,$D52:$AI52)</f>
        <v>1</v>
      </c>
      <c r="E53" s="139"/>
      <c r="F53" s="138">
        <f>RANK(F52,$D52:$AI52)</f>
        <v>2</v>
      </c>
      <c r="G53" s="139"/>
      <c r="H53" s="138">
        <f>RANK(H52,$D52:$AI52)</f>
        <v>3</v>
      </c>
      <c r="I53" s="139"/>
      <c r="J53" s="138">
        <f>RANK(J52,$D52:$AI52)</f>
        <v>7</v>
      </c>
      <c r="K53" s="139"/>
      <c r="L53" s="138">
        <f>RANK(L52,$D52:$AI52)</f>
        <v>6</v>
      </c>
      <c r="M53" s="139"/>
      <c r="N53" s="138">
        <f>RANK(N52,$D52:$AI52)</f>
        <v>5</v>
      </c>
      <c r="O53" s="139"/>
      <c r="P53" s="138">
        <f>RANK(P52,$D52:$AI52)</f>
        <v>4</v>
      </c>
      <c r="Q53" s="139"/>
      <c r="R53" s="138">
        <f>RANK(R52,$D52:$AI52)</f>
        <v>8</v>
      </c>
      <c r="S53" s="139"/>
      <c r="T53" s="138">
        <f>RANK(T52,$D52:$AI52)</f>
        <v>12</v>
      </c>
      <c r="U53" s="139"/>
      <c r="V53" s="138">
        <f>RANK(V52,$D52:$AI52)</f>
        <v>12</v>
      </c>
      <c r="W53" s="139"/>
      <c r="X53" s="138">
        <f>RANK(X52,$D52:$AI52)</f>
        <v>9</v>
      </c>
      <c r="Y53" s="139"/>
      <c r="Z53" s="138">
        <f>RANK(Z52,$D52:$AI52)</f>
        <v>11</v>
      </c>
      <c r="AA53" s="139"/>
      <c r="AB53" s="138">
        <f>RANK(AB52,$D52:$AI52)</f>
        <v>14</v>
      </c>
      <c r="AC53" s="139"/>
      <c r="AD53" s="138">
        <f>RANK(AD52,$D52:$AI52)</f>
        <v>15</v>
      </c>
      <c r="AE53" s="139"/>
      <c r="AF53" s="138">
        <f>RANK(AF52,$D52:$AI52)</f>
        <v>16</v>
      </c>
      <c r="AG53" s="139"/>
      <c r="AH53" s="138">
        <f>RANK(AH52,$D52:$AI52)</f>
        <v>10</v>
      </c>
      <c r="AI53" s="139"/>
      <c r="AJ53" s="47"/>
      <c r="AK53" s="48"/>
      <c r="AL53" s="49"/>
    </row>
    <row r="54" spans="1:38" ht="162.75" customHeight="1" x14ac:dyDescent="0.2">
      <c r="A54" s="135" t="s">
        <v>44</v>
      </c>
      <c r="B54" s="136"/>
      <c r="C54" s="137"/>
      <c r="D54" s="13" t="str">
        <f t="shared" ref="D54:AI54" si="0">IF(D2="","",D2)</f>
        <v>Visturs Bērziņš</v>
      </c>
      <c r="E54" s="14" t="str">
        <f t="shared" si="0"/>
        <v>Sopwith Triplane</v>
      </c>
      <c r="F54" s="13" t="str">
        <f t="shared" si="0"/>
        <v>Igors Jaščenko</v>
      </c>
      <c r="G54" s="14" t="str">
        <f t="shared" si="0"/>
        <v>PO-2</v>
      </c>
      <c r="H54" s="13" t="str">
        <f t="shared" si="0"/>
        <v>Gunars Puriņš</v>
      </c>
      <c r="I54" s="14" t="str">
        <f t="shared" si="0"/>
        <v>JODEL</v>
      </c>
      <c r="J54" s="13" t="str">
        <f t="shared" si="0"/>
        <v>Gunars Puriņš</v>
      </c>
      <c r="K54" s="14" t="str">
        <f t="shared" si="0"/>
        <v>ITOH</v>
      </c>
      <c r="L54" s="13" t="str">
        <f t="shared" si="0"/>
        <v>Igars Jaščenko</v>
      </c>
      <c r="M54" s="14" t="str">
        <f t="shared" si="0"/>
        <v>Pilatus blue</v>
      </c>
      <c r="N54" s="13" t="str">
        <f t="shared" si="0"/>
        <v>Makars Lavišs</v>
      </c>
      <c r="O54" s="14" t="str">
        <f t="shared" si="0"/>
        <v>Pilatus Black</v>
      </c>
      <c r="P54" s="13" t="str">
        <f t="shared" si="0"/>
        <v>Sergejs Timofejevs</v>
      </c>
      <c r="Q54" s="14" t="str">
        <f t="shared" si="0"/>
        <v>Pilatus Light</v>
      </c>
      <c r="R54" s="13" t="str">
        <f t="shared" si="0"/>
        <v>Viesturs Bērziņš</v>
      </c>
      <c r="S54" s="14" t="str">
        <f t="shared" si="0"/>
        <v xml:space="preserve">Pilatus </v>
      </c>
      <c r="T54" s="13" t="str">
        <f t="shared" si="0"/>
        <v>Timofejevs 1</v>
      </c>
      <c r="U54" s="14" t="str">
        <f t="shared" si="0"/>
        <v>Pilatus</v>
      </c>
      <c r="V54" s="13" t="str">
        <f t="shared" si="0"/>
        <v>Timofejevs 2</v>
      </c>
      <c r="W54" s="14" t="str">
        <f t="shared" si="0"/>
        <v xml:space="preserve">Pilatus </v>
      </c>
      <c r="X54" s="13" t="str">
        <f t="shared" si="0"/>
        <v>Sergejs Timofejevs</v>
      </c>
      <c r="Y54" s="14" t="str">
        <f t="shared" si="0"/>
        <v>Pilatus</v>
      </c>
      <c r="Z54" s="13" t="str">
        <f t="shared" si="0"/>
        <v>Artjoms Alaškins</v>
      </c>
      <c r="AA54" s="14" t="str">
        <f t="shared" si="0"/>
        <v>Pilatus</v>
      </c>
      <c r="AB54" s="13" t="str">
        <f t="shared" si="0"/>
        <v>Artjoms Alaškins</v>
      </c>
      <c r="AC54" s="14" t="str">
        <f t="shared" si="0"/>
        <v>Pilatus 2</v>
      </c>
      <c r="AD54" s="13" t="str">
        <f t="shared" si="0"/>
        <v>Nikita Sidorenkovs</v>
      </c>
      <c r="AE54" s="14" t="str">
        <f t="shared" si="0"/>
        <v>Pilatus</v>
      </c>
      <c r="AF54" s="13" t="str">
        <f t="shared" si="0"/>
        <v>Timofejs Rimensons</v>
      </c>
      <c r="AG54" s="14" t="str">
        <f t="shared" si="0"/>
        <v>Pilatus</v>
      </c>
      <c r="AH54" s="13" t="str">
        <f t="shared" si="0"/>
        <v>Makars Lavišs</v>
      </c>
      <c r="AI54" s="14" t="str">
        <f t="shared" si="0"/>
        <v>Pilatus baltajs</v>
      </c>
      <c r="AJ54" s="135" t="s">
        <v>44</v>
      </c>
      <c r="AK54" s="136"/>
      <c r="AL54" s="137"/>
    </row>
    <row r="55" spans="1:38" x14ac:dyDescent="0.2">
      <c r="A55" s="36" t="s">
        <v>118</v>
      </c>
      <c r="B55" s="37" t="s">
        <v>119</v>
      </c>
      <c r="C55" s="38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  <c r="S55" s="40"/>
      <c r="T55" s="39"/>
      <c r="U55" s="40"/>
      <c r="V55" s="39"/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6" t="s">
        <v>118</v>
      </c>
      <c r="AK55" s="37" t="s">
        <v>119</v>
      </c>
      <c r="AL55" s="38"/>
    </row>
    <row r="56" spans="1:38" ht="24" x14ac:dyDescent="0.2">
      <c r="A56" s="30"/>
      <c r="B56" s="31" t="s">
        <v>120</v>
      </c>
      <c r="C56" s="24">
        <v>-2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30"/>
      <c r="AK56" s="31" t="s">
        <v>120</v>
      </c>
      <c r="AL56" s="24">
        <v>-2</v>
      </c>
    </row>
    <row r="57" spans="1:38" x14ac:dyDescent="0.2">
      <c r="A57" s="30"/>
      <c r="B57" s="31" t="s">
        <v>121</v>
      </c>
      <c r="C57" s="24">
        <v>-2</v>
      </c>
      <c r="D57" s="133"/>
      <c r="E57" s="134"/>
      <c r="F57" s="133"/>
      <c r="G57" s="134"/>
      <c r="H57" s="133"/>
      <c r="I57" s="134"/>
      <c r="J57" s="133"/>
      <c r="K57" s="134"/>
      <c r="L57" s="133"/>
      <c r="M57" s="134"/>
      <c r="N57" s="133"/>
      <c r="O57" s="134"/>
      <c r="P57" s="133"/>
      <c r="Q57" s="134"/>
      <c r="R57" s="133"/>
      <c r="S57" s="134"/>
      <c r="T57" s="133"/>
      <c r="U57" s="134"/>
      <c r="V57" s="133"/>
      <c r="W57" s="134"/>
      <c r="X57" s="133"/>
      <c r="Y57" s="134"/>
      <c r="Z57" s="133"/>
      <c r="AA57" s="134"/>
      <c r="AB57" s="133"/>
      <c r="AC57" s="134"/>
      <c r="AD57" s="133"/>
      <c r="AE57" s="134"/>
      <c r="AF57" s="133"/>
      <c r="AG57" s="134"/>
      <c r="AH57" s="133"/>
      <c r="AI57" s="134"/>
      <c r="AJ57" s="30"/>
      <c r="AK57" s="31" t="s">
        <v>121</v>
      </c>
      <c r="AL57" s="24">
        <v>-2</v>
      </c>
    </row>
    <row r="58" spans="1:38" ht="24" x14ac:dyDescent="0.2">
      <c r="A58" s="30"/>
      <c r="B58" s="31" t="s">
        <v>122</v>
      </c>
      <c r="C58" s="24">
        <v>-2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30"/>
      <c r="AK58" s="31" t="s">
        <v>122</v>
      </c>
      <c r="AL58" s="24">
        <v>-2</v>
      </c>
    </row>
    <row r="59" spans="1:38" x14ac:dyDescent="0.2">
      <c r="A59" s="30"/>
      <c r="B59" s="31" t="s">
        <v>123</v>
      </c>
      <c r="C59" s="24">
        <v>-2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30"/>
      <c r="AK59" s="31" t="s">
        <v>123</v>
      </c>
      <c r="AL59" s="24">
        <v>-2</v>
      </c>
    </row>
    <row r="60" spans="1:38" ht="24" x14ac:dyDescent="0.2">
      <c r="A60" s="30"/>
      <c r="B60" s="31" t="s">
        <v>124</v>
      </c>
      <c r="C60" s="24">
        <v>-2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30"/>
      <c r="AK60" s="31" t="s">
        <v>124</v>
      </c>
      <c r="AL60" s="24">
        <v>-2</v>
      </c>
    </row>
    <row r="61" spans="1:38" ht="24" customHeight="1" x14ac:dyDescent="0.2">
      <c r="A61" s="45"/>
      <c r="B61" s="46" t="s">
        <v>117</v>
      </c>
      <c r="C61" s="25"/>
      <c r="D61" s="130" t="str">
        <f>IF(SUM(D56:E60)=0,"",SUM(D56:E60))</f>
        <v/>
      </c>
      <c r="E61" s="130"/>
      <c r="F61" s="130">
        <f>SUM(F56:G60)</f>
        <v>0</v>
      </c>
      <c r="G61" s="130"/>
      <c r="H61" s="130">
        <f>SUM(H56:I60)</f>
        <v>0</v>
      </c>
      <c r="I61" s="130"/>
      <c r="J61" s="130">
        <f>SUM(J56:K60)</f>
        <v>0</v>
      </c>
      <c r="K61" s="130"/>
      <c r="L61" s="130">
        <f>SUM(L56:M60)</f>
        <v>0</v>
      </c>
      <c r="M61" s="130"/>
      <c r="N61" s="130" t="str">
        <f>IF(SUM(N56:O60)=0,"",SUM(N56:O60))</f>
        <v/>
      </c>
      <c r="O61" s="130"/>
      <c r="P61" s="130">
        <f>SUM(P56:Q60)</f>
        <v>0</v>
      </c>
      <c r="Q61" s="130"/>
      <c r="R61" s="130">
        <f>SUM(R56:S60)</f>
        <v>0</v>
      </c>
      <c r="S61" s="130"/>
      <c r="T61" s="130">
        <f>SUM(T56:U60)</f>
        <v>0</v>
      </c>
      <c r="U61" s="130"/>
      <c r="V61" s="130" t="str">
        <f>IF(SUM(V56:W60)=0,"",SUM(V56:W60))</f>
        <v/>
      </c>
      <c r="W61" s="130"/>
      <c r="X61" s="130" t="str">
        <f>IF(SUM(X56:Y60)=0,"",SUM(X56:Y60))</f>
        <v/>
      </c>
      <c r="Y61" s="130"/>
      <c r="Z61" s="130" t="str">
        <f>IF(SUM(Z56:AA60)=0,"",SUM(Z56:AA60))</f>
        <v/>
      </c>
      <c r="AA61" s="130"/>
      <c r="AB61" s="130" t="str">
        <f>IF(SUM(AB56:AC60)=0,"",SUM(AB56:AC60))</f>
        <v/>
      </c>
      <c r="AC61" s="130"/>
      <c r="AD61" s="130" t="str">
        <f>IF(SUM(AD56:AE60)=0,"",SUM(AD56:AE60))</f>
        <v/>
      </c>
      <c r="AE61" s="130"/>
      <c r="AF61" s="130" t="str">
        <f>IF(SUM(AF56:AG60)=0,"",SUM(AF56:AG60))</f>
        <v/>
      </c>
      <c r="AG61" s="130"/>
      <c r="AH61" s="130" t="str">
        <f>IF(SUM(AH56:AI60)=0,"",SUM(AH56:AI60))</f>
        <v/>
      </c>
      <c r="AI61" s="130"/>
      <c r="AJ61" s="45"/>
      <c r="AK61" s="46" t="s">
        <v>117</v>
      </c>
      <c r="AL61" s="25"/>
    </row>
    <row r="62" spans="1:38" ht="24" customHeight="1" x14ac:dyDescent="0.2">
      <c r="A62" s="45"/>
      <c r="B62" s="46" t="s">
        <v>125</v>
      </c>
      <c r="C62" s="25"/>
      <c r="D62" s="130"/>
      <c r="E62" s="130"/>
      <c r="F62" s="130">
        <f>F61+F52</f>
        <v>52.5</v>
      </c>
      <c r="G62" s="130"/>
      <c r="H62" s="130">
        <f>H61+H52</f>
        <v>48</v>
      </c>
      <c r="I62" s="130"/>
      <c r="J62" s="130">
        <f>J61+J52</f>
        <v>35.5</v>
      </c>
      <c r="K62" s="130"/>
      <c r="L62" s="130">
        <f>L61+L52</f>
        <v>37.5</v>
      </c>
      <c r="M62" s="130"/>
      <c r="N62" s="130"/>
      <c r="O62" s="130"/>
      <c r="P62" s="130">
        <f>P61+P52</f>
        <v>47</v>
      </c>
      <c r="Q62" s="130"/>
      <c r="R62" s="130">
        <f>R61+R52</f>
        <v>33.5</v>
      </c>
      <c r="S62" s="130"/>
      <c r="T62" s="130">
        <f>T61+T52</f>
        <v>27</v>
      </c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45"/>
      <c r="AK62" s="46" t="s">
        <v>125</v>
      </c>
      <c r="AL62" s="25"/>
    </row>
    <row r="66" spans="1:37" x14ac:dyDescent="0.2">
      <c r="A66" s="51" t="s">
        <v>126</v>
      </c>
      <c r="AJ66" s="51" t="s">
        <v>126</v>
      </c>
    </row>
    <row r="67" spans="1:37" x14ac:dyDescent="0.2">
      <c r="A67" s="52" t="s">
        <v>127</v>
      </c>
      <c r="AJ67" s="52" t="s">
        <v>127</v>
      </c>
    </row>
    <row r="68" spans="1:37" x14ac:dyDescent="0.2">
      <c r="B68" s="52" t="s">
        <v>128</v>
      </c>
      <c r="AK68" s="52" t="s">
        <v>128</v>
      </c>
    </row>
    <row r="69" spans="1:37" x14ac:dyDescent="0.2">
      <c r="A69" s="52" t="s">
        <v>129</v>
      </c>
      <c r="AJ69" s="52" t="s">
        <v>129</v>
      </c>
    </row>
  </sheetData>
  <mergeCells count="820">
    <mergeCell ref="D1:E1"/>
    <mergeCell ref="F1:G1"/>
    <mergeCell ref="H1:I1"/>
    <mergeCell ref="J1:K1"/>
    <mergeCell ref="L1:M1"/>
    <mergeCell ref="N1:O1"/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Z1:AA1"/>
    <mergeCell ref="A2:C2"/>
    <mergeCell ref="AJ2:AL2"/>
    <mergeCell ref="D4:E4"/>
    <mergeCell ref="F4:G4"/>
    <mergeCell ref="H4:I4"/>
    <mergeCell ref="J4:K4"/>
    <mergeCell ref="L4:M4"/>
    <mergeCell ref="N4:O4"/>
    <mergeCell ref="P4:Q4"/>
    <mergeCell ref="R4:S4"/>
    <mergeCell ref="AH5:AI5"/>
    <mergeCell ref="P5:Q5"/>
    <mergeCell ref="R5:S5"/>
    <mergeCell ref="T5:U5"/>
    <mergeCell ref="V5:W5"/>
    <mergeCell ref="X5:Y5"/>
    <mergeCell ref="Z5:AA5"/>
    <mergeCell ref="AF4:AG4"/>
    <mergeCell ref="AH4:AI4"/>
    <mergeCell ref="T4:U4"/>
    <mergeCell ref="V4:W4"/>
    <mergeCell ref="X4:Y4"/>
    <mergeCell ref="Z4:AA4"/>
    <mergeCell ref="AB4:AC4"/>
    <mergeCell ref="AD4:AE4"/>
    <mergeCell ref="D6:E6"/>
    <mergeCell ref="F6:G6"/>
    <mergeCell ref="H6:I6"/>
    <mergeCell ref="J6:K6"/>
    <mergeCell ref="L6:M6"/>
    <mergeCell ref="N6:O6"/>
    <mergeCell ref="AB5:AC5"/>
    <mergeCell ref="AD5:AE5"/>
    <mergeCell ref="AF5:AG5"/>
    <mergeCell ref="D5:E5"/>
    <mergeCell ref="F5:G5"/>
    <mergeCell ref="H5:I5"/>
    <mergeCell ref="J5:K5"/>
    <mergeCell ref="L5:M5"/>
    <mergeCell ref="N5:O5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Z6:AA6"/>
    <mergeCell ref="AH8:AI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AB8:AC8"/>
    <mergeCell ref="AD8:AE8"/>
    <mergeCell ref="AF8:AG8"/>
    <mergeCell ref="AB9:AC9"/>
    <mergeCell ref="AD9:AE9"/>
    <mergeCell ref="AF9:AG9"/>
    <mergeCell ref="AH9:AI9"/>
    <mergeCell ref="P9:Q9"/>
    <mergeCell ref="R9:S9"/>
    <mergeCell ref="T9:U9"/>
    <mergeCell ref="V9:W9"/>
    <mergeCell ref="X9:Y9"/>
    <mergeCell ref="Z9:AA9"/>
    <mergeCell ref="AH10:AI10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D12:E12"/>
    <mergeCell ref="F12:G12"/>
    <mergeCell ref="H12:I12"/>
    <mergeCell ref="J12:K12"/>
    <mergeCell ref="L12:M12"/>
    <mergeCell ref="N12:O12"/>
    <mergeCell ref="AB10:AC10"/>
    <mergeCell ref="AD10:AE10"/>
    <mergeCell ref="AF10:AG10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Z12:AA12"/>
    <mergeCell ref="AH13:AI13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AB13:AC13"/>
    <mergeCell ref="AD13:AE13"/>
    <mergeCell ref="AF13:AG13"/>
    <mergeCell ref="AB14:AC14"/>
    <mergeCell ref="AD14:AE14"/>
    <mergeCell ref="AF14:AG14"/>
    <mergeCell ref="AH14:AI14"/>
    <mergeCell ref="P14:Q14"/>
    <mergeCell ref="R14:S14"/>
    <mergeCell ref="T14:U14"/>
    <mergeCell ref="V14:W14"/>
    <mergeCell ref="X14:Y14"/>
    <mergeCell ref="Z14:AA14"/>
    <mergeCell ref="AH15:AI15"/>
    <mergeCell ref="P15:Q15"/>
    <mergeCell ref="R15:S15"/>
    <mergeCell ref="T15:U15"/>
    <mergeCell ref="V15:W15"/>
    <mergeCell ref="X15:Y15"/>
    <mergeCell ref="Z15:AA15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AB15:AC15"/>
    <mergeCell ref="AD15:AE15"/>
    <mergeCell ref="AF15:AG15"/>
    <mergeCell ref="AB17:AC17"/>
    <mergeCell ref="AD17:AE17"/>
    <mergeCell ref="AF17:AG17"/>
    <mergeCell ref="AH17:AI17"/>
    <mergeCell ref="P17:Q17"/>
    <mergeCell ref="R17:S17"/>
    <mergeCell ref="T17:U17"/>
    <mergeCell ref="V17:W17"/>
    <mergeCell ref="X17:Y17"/>
    <mergeCell ref="Z17:AA17"/>
    <mergeCell ref="AH18:AI18"/>
    <mergeCell ref="P18:Q18"/>
    <mergeCell ref="R18:S18"/>
    <mergeCell ref="T18:U18"/>
    <mergeCell ref="V18:W18"/>
    <mergeCell ref="X18:Y18"/>
    <mergeCell ref="Z18:AA18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AB18:AC18"/>
    <mergeCell ref="AD18:AE18"/>
    <mergeCell ref="AF18:AG18"/>
    <mergeCell ref="AB19:AC19"/>
    <mergeCell ref="AD19:AE19"/>
    <mergeCell ref="AF19:AG19"/>
    <mergeCell ref="AH19:AI19"/>
    <mergeCell ref="P19:Q19"/>
    <mergeCell ref="R19:S19"/>
    <mergeCell ref="T19:U19"/>
    <mergeCell ref="V19:W19"/>
    <mergeCell ref="X19:Y19"/>
    <mergeCell ref="Z19:AA19"/>
    <mergeCell ref="AH20:AI20"/>
    <mergeCell ref="P20:Q20"/>
    <mergeCell ref="R20:S20"/>
    <mergeCell ref="T20:U20"/>
    <mergeCell ref="V20:W20"/>
    <mergeCell ref="X20:Y20"/>
    <mergeCell ref="Z20:AA20"/>
    <mergeCell ref="D20:E20"/>
    <mergeCell ref="F20:G20"/>
    <mergeCell ref="H20:I20"/>
    <mergeCell ref="J20:K20"/>
    <mergeCell ref="L20:M20"/>
    <mergeCell ref="N20:O20"/>
    <mergeCell ref="D22:E22"/>
    <mergeCell ref="F22:G22"/>
    <mergeCell ref="H22:I22"/>
    <mergeCell ref="J22:K22"/>
    <mergeCell ref="L22:M22"/>
    <mergeCell ref="N22:O22"/>
    <mergeCell ref="AB20:AC20"/>
    <mergeCell ref="AD20:AE20"/>
    <mergeCell ref="AF20:AG20"/>
    <mergeCell ref="AB22:AC22"/>
    <mergeCell ref="AD22:AE22"/>
    <mergeCell ref="AF22:AG22"/>
    <mergeCell ref="AH22:AI22"/>
    <mergeCell ref="P22:Q22"/>
    <mergeCell ref="R22:S22"/>
    <mergeCell ref="T22:U22"/>
    <mergeCell ref="V22:W22"/>
    <mergeCell ref="X22:Y22"/>
    <mergeCell ref="Z22:AA22"/>
    <mergeCell ref="AH23:AI23"/>
    <mergeCell ref="P23:Q23"/>
    <mergeCell ref="R23:S23"/>
    <mergeCell ref="T23:U23"/>
    <mergeCell ref="V23:W23"/>
    <mergeCell ref="X23:Y23"/>
    <mergeCell ref="Z23:AA23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AB23:AC23"/>
    <mergeCell ref="AD23:AE23"/>
    <mergeCell ref="AF23:AG23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Z24:AA24"/>
    <mergeCell ref="AH25:AI25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  <mergeCell ref="D27:E27"/>
    <mergeCell ref="F27:G27"/>
    <mergeCell ref="H27:I27"/>
    <mergeCell ref="J27:K27"/>
    <mergeCell ref="L27:M27"/>
    <mergeCell ref="N27:O27"/>
    <mergeCell ref="AB25:AC25"/>
    <mergeCell ref="AD25:AE25"/>
    <mergeCell ref="AF25:AG25"/>
    <mergeCell ref="AB27:AC27"/>
    <mergeCell ref="AD27:AE27"/>
    <mergeCell ref="AF27:AG27"/>
    <mergeCell ref="AH27:AI27"/>
    <mergeCell ref="P27:Q27"/>
    <mergeCell ref="R27:S27"/>
    <mergeCell ref="T27:U27"/>
    <mergeCell ref="V27:W27"/>
    <mergeCell ref="X27:Y27"/>
    <mergeCell ref="Z27:AA27"/>
    <mergeCell ref="AH28:AI28"/>
    <mergeCell ref="P28:Q28"/>
    <mergeCell ref="R28:S28"/>
    <mergeCell ref="T28:U28"/>
    <mergeCell ref="V28:W28"/>
    <mergeCell ref="X28:Y28"/>
    <mergeCell ref="Z28:AA28"/>
    <mergeCell ref="D28:E28"/>
    <mergeCell ref="F28:G28"/>
    <mergeCell ref="H28:I28"/>
    <mergeCell ref="J28:K28"/>
    <mergeCell ref="L28:M28"/>
    <mergeCell ref="N28:O28"/>
    <mergeCell ref="D29:E29"/>
    <mergeCell ref="F29:G29"/>
    <mergeCell ref="H29:I29"/>
    <mergeCell ref="J29:K29"/>
    <mergeCell ref="L29:M29"/>
    <mergeCell ref="N29:O29"/>
    <mergeCell ref="AB28:AC28"/>
    <mergeCell ref="AD28:AE28"/>
    <mergeCell ref="AF28:AG28"/>
    <mergeCell ref="AB29:AC29"/>
    <mergeCell ref="AD29:AE29"/>
    <mergeCell ref="AF29:AG29"/>
    <mergeCell ref="AH29:AI29"/>
    <mergeCell ref="P29:Q29"/>
    <mergeCell ref="R29:S29"/>
    <mergeCell ref="T29:U29"/>
    <mergeCell ref="V29:W29"/>
    <mergeCell ref="X29:Y29"/>
    <mergeCell ref="Z29:AA29"/>
    <mergeCell ref="AH31:AI31"/>
    <mergeCell ref="P31:Q31"/>
    <mergeCell ref="R31:S31"/>
    <mergeCell ref="T31:U31"/>
    <mergeCell ref="V31:W31"/>
    <mergeCell ref="X31:Y31"/>
    <mergeCell ref="Z31:AA31"/>
    <mergeCell ref="D31:E31"/>
    <mergeCell ref="F31:G31"/>
    <mergeCell ref="H31:I31"/>
    <mergeCell ref="J31:K31"/>
    <mergeCell ref="L31:M31"/>
    <mergeCell ref="N31:O31"/>
    <mergeCell ref="D32:E32"/>
    <mergeCell ref="F32:G32"/>
    <mergeCell ref="H32:I32"/>
    <mergeCell ref="J32:K32"/>
    <mergeCell ref="L32:M32"/>
    <mergeCell ref="N32:O32"/>
    <mergeCell ref="AB31:AC31"/>
    <mergeCell ref="AD31:AE31"/>
    <mergeCell ref="AF31:AG31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Z32:AA32"/>
    <mergeCell ref="AH33:AI33"/>
    <mergeCell ref="P33:Q33"/>
    <mergeCell ref="R33:S33"/>
    <mergeCell ref="T33:U33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N34:O34"/>
    <mergeCell ref="AB33:AC33"/>
    <mergeCell ref="AD33:AE33"/>
    <mergeCell ref="AF33:AG33"/>
    <mergeCell ref="AB34:AC34"/>
    <mergeCell ref="AD34:AE34"/>
    <mergeCell ref="AF34:AG34"/>
    <mergeCell ref="AH34:AI34"/>
    <mergeCell ref="P34:Q34"/>
    <mergeCell ref="R34:S34"/>
    <mergeCell ref="T34:U34"/>
    <mergeCell ref="V34:W34"/>
    <mergeCell ref="X34:Y34"/>
    <mergeCell ref="Z34:AA34"/>
    <mergeCell ref="AH36:AI36"/>
    <mergeCell ref="P36:Q36"/>
    <mergeCell ref="R36:S36"/>
    <mergeCell ref="T36:U36"/>
    <mergeCell ref="V36:W36"/>
    <mergeCell ref="X36:Y36"/>
    <mergeCell ref="Z36:AA36"/>
    <mergeCell ref="D36:E36"/>
    <mergeCell ref="F36:G36"/>
    <mergeCell ref="H36:I36"/>
    <mergeCell ref="J36:K36"/>
    <mergeCell ref="L36:M36"/>
    <mergeCell ref="N36:O36"/>
    <mergeCell ref="D37:E37"/>
    <mergeCell ref="F37:G37"/>
    <mergeCell ref="H37:I37"/>
    <mergeCell ref="J37:K37"/>
    <mergeCell ref="L37:M37"/>
    <mergeCell ref="N37:O37"/>
    <mergeCell ref="AB36:AC36"/>
    <mergeCell ref="AD36:AE36"/>
    <mergeCell ref="AF36:AG36"/>
    <mergeCell ref="AB37:AC37"/>
    <mergeCell ref="AD37:AE37"/>
    <mergeCell ref="AF37:AG37"/>
    <mergeCell ref="AH37:AI37"/>
    <mergeCell ref="P37:Q37"/>
    <mergeCell ref="R37:S37"/>
    <mergeCell ref="T37:U37"/>
    <mergeCell ref="V37:W37"/>
    <mergeCell ref="X37:Y37"/>
    <mergeCell ref="Z37:AA37"/>
    <mergeCell ref="AH38:AI38"/>
    <mergeCell ref="P38:Q38"/>
    <mergeCell ref="R38:S38"/>
    <mergeCell ref="T38:U38"/>
    <mergeCell ref="V38:W38"/>
    <mergeCell ref="X38:Y38"/>
    <mergeCell ref="Z38:AA38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AB38:AC38"/>
    <mergeCell ref="AD38:AE38"/>
    <mergeCell ref="AF38:AG38"/>
    <mergeCell ref="AB39:AC39"/>
    <mergeCell ref="AD39:AE39"/>
    <mergeCell ref="AF39:AG39"/>
    <mergeCell ref="AH39:AI39"/>
    <mergeCell ref="P39:Q39"/>
    <mergeCell ref="R39:S39"/>
    <mergeCell ref="T39:U39"/>
    <mergeCell ref="V39:W39"/>
    <mergeCell ref="X39:Y39"/>
    <mergeCell ref="Z39:AA39"/>
    <mergeCell ref="AH40:AI40"/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AB40:AC40"/>
    <mergeCell ref="AD40:AE40"/>
    <mergeCell ref="AF40:AG40"/>
    <mergeCell ref="AB41:AC41"/>
    <mergeCell ref="AD41:AE41"/>
    <mergeCell ref="AF41:AG41"/>
    <mergeCell ref="AH41:AI41"/>
    <mergeCell ref="P41:Q41"/>
    <mergeCell ref="R41:S41"/>
    <mergeCell ref="T41:U41"/>
    <mergeCell ref="V41:W41"/>
    <mergeCell ref="X41:Y41"/>
    <mergeCell ref="Z41:AA41"/>
    <mergeCell ref="AH42:AI42"/>
    <mergeCell ref="P42:Q42"/>
    <mergeCell ref="R42:S42"/>
    <mergeCell ref="T42:U42"/>
    <mergeCell ref="V42:W42"/>
    <mergeCell ref="X42:Y42"/>
    <mergeCell ref="Z42:AA42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AB42:AC42"/>
    <mergeCell ref="AD42:AE42"/>
    <mergeCell ref="AF42:AG42"/>
    <mergeCell ref="AB43:AC43"/>
    <mergeCell ref="AD43:AE43"/>
    <mergeCell ref="AF43:AG43"/>
    <mergeCell ref="AH43:AI43"/>
    <mergeCell ref="P43:Q43"/>
    <mergeCell ref="R43:S43"/>
    <mergeCell ref="T43:U43"/>
    <mergeCell ref="V43:W43"/>
    <mergeCell ref="X43:Y43"/>
    <mergeCell ref="Z43:AA43"/>
    <mergeCell ref="AH44:AI44"/>
    <mergeCell ref="P44:Q44"/>
    <mergeCell ref="R44:S44"/>
    <mergeCell ref="T44:U44"/>
    <mergeCell ref="V44:W44"/>
    <mergeCell ref="X44:Y44"/>
    <mergeCell ref="Z44:AA44"/>
    <mergeCell ref="D44:E44"/>
    <mergeCell ref="F44:G44"/>
    <mergeCell ref="H44:I44"/>
    <mergeCell ref="J44:K44"/>
    <mergeCell ref="L44:M44"/>
    <mergeCell ref="N44:O44"/>
    <mergeCell ref="D45:E45"/>
    <mergeCell ref="F45:G45"/>
    <mergeCell ref="H45:I45"/>
    <mergeCell ref="J45:K45"/>
    <mergeCell ref="L45:M45"/>
    <mergeCell ref="N45:O45"/>
    <mergeCell ref="AB44:AC44"/>
    <mergeCell ref="AD44:AE44"/>
    <mergeCell ref="AF44:AG44"/>
    <mergeCell ref="AB45:AC45"/>
    <mergeCell ref="AD45:AE45"/>
    <mergeCell ref="AF45:AG45"/>
    <mergeCell ref="AH45:AI45"/>
    <mergeCell ref="P45:Q45"/>
    <mergeCell ref="R45:S45"/>
    <mergeCell ref="T45:U45"/>
    <mergeCell ref="V45:W45"/>
    <mergeCell ref="X45:Y45"/>
    <mergeCell ref="Z45:AA45"/>
    <mergeCell ref="AH46:AI46"/>
    <mergeCell ref="P46:Q46"/>
    <mergeCell ref="R46:S46"/>
    <mergeCell ref="T46:U46"/>
    <mergeCell ref="V46:W46"/>
    <mergeCell ref="X46:Y46"/>
    <mergeCell ref="Z46:AA46"/>
    <mergeCell ref="D46:E46"/>
    <mergeCell ref="F46:G46"/>
    <mergeCell ref="H46:I46"/>
    <mergeCell ref="J46:K46"/>
    <mergeCell ref="L46:M46"/>
    <mergeCell ref="N46:O46"/>
    <mergeCell ref="D47:E47"/>
    <mergeCell ref="F47:G47"/>
    <mergeCell ref="H47:I47"/>
    <mergeCell ref="J47:K47"/>
    <mergeCell ref="L47:M47"/>
    <mergeCell ref="N47:O47"/>
    <mergeCell ref="AB46:AC46"/>
    <mergeCell ref="AD46:AE46"/>
    <mergeCell ref="AF46:AG46"/>
    <mergeCell ref="AB47:AC47"/>
    <mergeCell ref="AD47:AE47"/>
    <mergeCell ref="AF47:AG47"/>
    <mergeCell ref="AH47:AI47"/>
    <mergeCell ref="P47:Q47"/>
    <mergeCell ref="R47:S47"/>
    <mergeCell ref="T47:U47"/>
    <mergeCell ref="V47:W47"/>
    <mergeCell ref="X47:Y47"/>
    <mergeCell ref="Z47:AA47"/>
    <mergeCell ref="AH48:AI48"/>
    <mergeCell ref="P48:Q48"/>
    <mergeCell ref="R48:S48"/>
    <mergeCell ref="T48:U48"/>
    <mergeCell ref="V48:W48"/>
    <mergeCell ref="X48:Y48"/>
    <mergeCell ref="Z48:AA48"/>
    <mergeCell ref="D48:E48"/>
    <mergeCell ref="F48:G48"/>
    <mergeCell ref="H48:I48"/>
    <mergeCell ref="J48:K48"/>
    <mergeCell ref="L48:M48"/>
    <mergeCell ref="N48:O48"/>
    <mergeCell ref="D49:E49"/>
    <mergeCell ref="F49:G49"/>
    <mergeCell ref="H49:I49"/>
    <mergeCell ref="J49:K49"/>
    <mergeCell ref="L49:M49"/>
    <mergeCell ref="N49:O49"/>
    <mergeCell ref="AB48:AC48"/>
    <mergeCell ref="AD48:AE48"/>
    <mergeCell ref="AF48:AG48"/>
    <mergeCell ref="AB49:AC49"/>
    <mergeCell ref="AD49:AE49"/>
    <mergeCell ref="AF49:AG49"/>
    <mergeCell ref="AH49:AI49"/>
    <mergeCell ref="P49:Q49"/>
    <mergeCell ref="R49:S49"/>
    <mergeCell ref="T49:U49"/>
    <mergeCell ref="V49:W49"/>
    <mergeCell ref="X49:Y49"/>
    <mergeCell ref="Z49:AA49"/>
    <mergeCell ref="AH50:AI50"/>
    <mergeCell ref="P50:Q50"/>
    <mergeCell ref="R50:S50"/>
    <mergeCell ref="T50:U50"/>
    <mergeCell ref="V50:W50"/>
    <mergeCell ref="X50:Y50"/>
    <mergeCell ref="Z50:AA50"/>
    <mergeCell ref="D50:E50"/>
    <mergeCell ref="F50:G50"/>
    <mergeCell ref="H50:I50"/>
    <mergeCell ref="J50:K50"/>
    <mergeCell ref="L50:M50"/>
    <mergeCell ref="N50:O50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B51:AC51"/>
    <mergeCell ref="AD51:AE51"/>
    <mergeCell ref="AF51:AG51"/>
    <mergeCell ref="AH51:AI51"/>
    <mergeCell ref="P51:Q51"/>
    <mergeCell ref="R51:S51"/>
    <mergeCell ref="T51:U51"/>
    <mergeCell ref="V51:W51"/>
    <mergeCell ref="X51:Y51"/>
    <mergeCell ref="Z51:AA51"/>
    <mergeCell ref="AH52:AI52"/>
    <mergeCell ref="P52:Q52"/>
    <mergeCell ref="R52:S52"/>
    <mergeCell ref="T52:U52"/>
    <mergeCell ref="V52:W52"/>
    <mergeCell ref="X52:Y52"/>
    <mergeCell ref="Z52:AA52"/>
    <mergeCell ref="D52:E52"/>
    <mergeCell ref="F52:G52"/>
    <mergeCell ref="H52:I52"/>
    <mergeCell ref="J52:K52"/>
    <mergeCell ref="L52:M52"/>
    <mergeCell ref="N52:O52"/>
    <mergeCell ref="D53:E53"/>
    <mergeCell ref="F53:G53"/>
    <mergeCell ref="H53:I53"/>
    <mergeCell ref="J53:K53"/>
    <mergeCell ref="L53:M53"/>
    <mergeCell ref="N53:O53"/>
    <mergeCell ref="AB52:AC52"/>
    <mergeCell ref="AD52:AE52"/>
    <mergeCell ref="AF52:AG52"/>
    <mergeCell ref="AB53:AC53"/>
    <mergeCell ref="AD53:AE53"/>
    <mergeCell ref="AF53:AG53"/>
    <mergeCell ref="AH53:AI53"/>
    <mergeCell ref="P53:Q53"/>
    <mergeCell ref="R53:S53"/>
    <mergeCell ref="T53:U53"/>
    <mergeCell ref="V53:W53"/>
    <mergeCell ref="X53:Y53"/>
    <mergeCell ref="Z53:AA53"/>
    <mergeCell ref="A54:C54"/>
    <mergeCell ref="AJ54:AL54"/>
    <mergeCell ref="D56:E56"/>
    <mergeCell ref="F56:G56"/>
    <mergeCell ref="H56:I56"/>
    <mergeCell ref="J56:K56"/>
    <mergeCell ref="L56:M56"/>
    <mergeCell ref="N56:O56"/>
    <mergeCell ref="P56:Q56"/>
    <mergeCell ref="R56:S56"/>
    <mergeCell ref="AH57:AI57"/>
    <mergeCell ref="P57:Q57"/>
    <mergeCell ref="R57:S57"/>
    <mergeCell ref="T57:U57"/>
    <mergeCell ref="V57:W57"/>
    <mergeCell ref="X57:Y57"/>
    <mergeCell ref="Z57:AA57"/>
    <mergeCell ref="AF56:AG56"/>
    <mergeCell ref="AH56:AI56"/>
    <mergeCell ref="T56:U56"/>
    <mergeCell ref="V56:W56"/>
    <mergeCell ref="X56:Y56"/>
    <mergeCell ref="Z56:AA56"/>
    <mergeCell ref="AB56:AC56"/>
    <mergeCell ref="AD56:AE56"/>
    <mergeCell ref="D58:E58"/>
    <mergeCell ref="F58:G58"/>
    <mergeCell ref="H58:I58"/>
    <mergeCell ref="J58:K58"/>
    <mergeCell ref="L58:M58"/>
    <mergeCell ref="N58:O58"/>
    <mergeCell ref="AB57:AC57"/>
    <mergeCell ref="AD57:AE57"/>
    <mergeCell ref="AF57:AG57"/>
    <mergeCell ref="D57:E57"/>
    <mergeCell ref="F57:G57"/>
    <mergeCell ref="H57:I57"/>
    <mergeCell ref="J57:K57"/>
    <mergeCell ref="L57:M57"/>
    <mergeCell ref="N57:O57"/>
    <mergeCell ref="AB58:AC58"/>
    <mergeCell ref="AD58:AE58"/>
    <mergeCell ref="AF58:AG58"/>
    <mergeCell ref="AH58:AI58"/>
    <mergeCell ref="P58:Q58"/>
    <mergeCell ref="R58:S58"/>
    <mergeCell ref="T58:U58"/>
    <mergeCell ref="V58:W58"/>
    <mergeCell ref="X58:Y58"/>
    <mergeCell ref="Z58:AA58"/>
    <mergeCell ref="AH59:AI59"/>
    <mergeCell ref="P59:Q59"/>
    <mergeCell ref="R59:S59"/>
    <mergeCell ref="T59:U59"/>
    <mergeCell ref="V59:W59"/>
    <mergeCell ref="X59:Y59"/>
    <mergeCell ref="Z59:AA59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AB59:AC59"/>
    <mergeCell ref="AD59:AE59"/>
    <mergeCell ref="AF59:AG59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Z60:AA60"/>
    <mergeCell ref="AH61:AI61"/>
    <mergeCell ref="P61:Q61"/>
    <mergeCell ref="R61:S61"/>
    <mergeCell ref="T61:U61"/>
    <mergeCell ref="V61:W61"/>
    <mergeCell ref="X61:Y61"/>
    <mergeCell ref="Z61:AA61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AB61:AC61"/>
    <mergeCell ref="AD61:AE61"/>
    <mergeCell ref="AF61:AG61"/>
    <mergeCell ref="AB62:AC62"/>
    <mergeCell ref="AD62:AE62"/>
    <mergeCell ref="AF62:AG62"/>
    <mergeCell ref="AH62:AI62"/>
    <mergeCell ref="P62:Q62"/>
    <mergeCell ref="R62:S62"/>
    <mergeCell ref="T62:U62"/>
    <mergeCell ref="V62:W62"/>
    <mergeCell ref="X62:Y62"/>
    <mergeCell ref="Z62:AA62"/>
  </mergeCells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J6" sqref="J6"/>
    </sheetView>
  </sheetViews>
  <sheetFormatPr defaultRowHeight="15" x14ac:dyDescent="0.25"/>
  <cols>
    <col min="1" max="1" width="4.7109375" style="8" bestFit="1" customWidth="1"/>
    <col min="2" max="2" width="19.7109375" style="54" bestFit="1" customWidth="1"/>
    <col min="3" max="3" width="10" style="55" customWidth="1"/>
    <col min="4" max="4" width="17.7109375" style="8" bestFit="1" customWidth="1"/>
    <col min="5" max="5" width="7.28515625" style="8" bestFit="1" customWidth="1"/>
    <col min="6" max="6" width="13.42578125" style="56" bestFit="1" customWidth="1"/>
    <col min="7" max="12" width="4.5703125" style="54" bestFit="1" customWidth="1"/>
    <col min="13" max="14" width="5.85546875" style="54" bestFit="1" customWidth="1"/>
    <col min="15" max="15" width="7.42578125" style="54" bestFit="1" customWidth="1"/>
    <col min="16" max="16" width="6.7109375" style="54" bestFit="1" customWidth="1"/>
    <col min="17" max="17" width="7.42578125" style="54" bestFit="1" customWidth="1"/>
    <col min="18" max="18" width="5.7109375" style="8" bestFit="1" customWidth="1"/>
    <col min="19" max="16384" width="9.140625" style="54"/>
  </cols>
  <sheetData>
    <row r="1" spans="1:18" s="154" customFormat="1" ht="18.75" x14ac:dyDescent="0.3">
      <c r="A1" s="153" t="s">
        <v>169</v>
      </c>
      <c r="B1" s="153"/>
      <c r="C1" s="153"/>
      <c r="D1" s="153"/>
      <c r="E1" s="153"/>
      <c r="F1" s="156" t="s">
        <v>167</v>
      </c>
      <c r="H1" s="153"/>
      <c r="I1" s="153"/>
      <c r="J1" s="153"/>
      <c r="K1" s="153"/>
      <c r="L1" s="153"/>
      <c r="M1" s="153"/>
      <c r="O1" s="153"/>
      <c r="P1" s="153"/>
      <c r="Q1" s="153"/>
      <c r="R1" s="155" t="s">
        <v>168</v>
      </c>
    </row>
    <row r="2" spans="1:18" ht="15.75" x14ac:dyDescent="0.25">
      <c r="E2" s="54"/>
      <c r="F2" s="157" t="s">
        <v>141</v>
      </c>
    </row>
    <row r="5" spans="1:18" x14ac:dyDescent="0.25">
      <c r="A5" s="57" t="s">
        <v>142</v>
      </c>
      <c r="B5" s="144" t="s">
        <v>9</v>
      </c>
      <c r="C5" s="146" t="s">
        <v>143</v>
      </c>
      <c r="D5" s="144" t="s">
        <v>144</v>
      </c>
      <c r="E5" s="144" t="s">
        <v>145</v>
      </c>
      <c r="F5" s="148" t="s">
        <v>146</v>
      </c>
      <c r="G5" s="150" t="s">
        <v>147</v>
      </c>
      <c r="H5" s="151"/>
      <c r="I5" s="151"/>
      <c r="J5" s="151"/>
      <c r="K5" s="151"/>
      <c r="L5" s="152"/>
      <c r="M5" s="143" t="s">
        <v>148</v>
      </c>
      <c r="N5" s="143" t="s">
        <v>149</v>
      </c>
      <c r="O5" s="57" t="s">
        <v>150</v>
      </c>
      <c r="P5" s="57" t="s">
        <v>151</v>
      </c>
      <c r="Q5" s="57" t="s">
        <v>152</v>
      </c>
      <c r="R5" s="144" t="s">
        <v>15</v>
      </c>
    </row>
    <row r="6" spans="1:18" x14ac:dyDescent="0.25">
      <c r="A6" s="58" t="s">
        <v>153</v>
      </c>
      <c r="B6" s="145"/>
      <c r="C6" s="147"/>
      <c r="D6" s="145"/>
      <c r="E6" s="145"/>
      <c r="F6" s="149"/>
      <c r="G6" s="59">
        <v>1</v>
      </c>
      <c r="H6" s="59">
        <v>2</v>
      </c>
      <c r="I6" s="59">
        <v>3</v>
      </c>
      <c r="J6" s="60">
        <v>4</v>
      </c>
      <c r="K6" s="60">
        <v>5</v>
      </c>
      <c r="L6" s="61">
        <v>6</v>
      </c>
      <c r="M6" s="143"/>
      <c r="N6" s="143"/>
      <c r="O6" s="58" t="s">
        <v>154</v>
      </c>
      <c r="P6" s="58" t="s">
        <v>155</v>
      </c>
      <c r="Q6" s="58" t="s">
        <v>154</v>
      </c>
      <c r="R6" s="145"/>
    </row>
    <row r="7" spans="1:18" x14ac:dyDescent="0.25">
      <c r="A7" s="62"/>
      <c r="B7" s="63"/>
      <c r="C7" s="64" t="s">
        <v>156</v>
      </c>
      <c r="D7" s="5"/>
      <c r="E7" s="5"/>
      <c r="F7" s="65"/>
      <c r="G7" s="63"/>
      <c r="H7" s="63"/>
      <c r="I7" s="63"/>
      <c r="J7" s="63"/>
      <c r="K7" s="63"/>
      <c r="L7" s="63"/>
      <c r="M7" s="63"/>
      <c r="N7" s="63"/>
    </row>
    <row r="8" spans="1:18" x14ac:dyDescent="0.25">
      <c r="A8" s="66">
        <v>1</v>
      </c>
      <c r="B8" s="67" t="s">
        <v>158</v>
      </c>
      <c r="C8" s="68" t="s">
        <v>4</v>
      </c>
      <c r="D8" s="6" t="s">
        <v>53</v>
      </c>
      <c r="E8" s="72">
        <v>24</v>
      </c>
      <c r="F8" s="69">
        <f>E8/MAX(E$8:E$10)*1000</f>
        <v>888.8888888888888</v>
      </c>
      <c r="G8" s="70">
        <v>4.6296296296296294E-5</v>
      </c>
      <c r="H8" s="70">
        <v>3.3564814814814812E-4</v>
      </c>
      <c r="I8" s="70">
        <v>3.1250000000000001E-4</v>
      </c>
      <c r="J8" s="70" t="s">
        <v>166</v>
      </c>
      <c r="K8" s="70">
        <v>2.3148148148148146E-4</v>
      </c>
      <c r="L8" s="70"/>
      <c r="M8" s="70">
        <f>MAX(G8:L8)</f>
        <v>3.3564814814814812E-4</v>
      </c>
      <c r="N8" s="70">
        <f>LARGE(G8:L8,2)</f>
        <v>3.1250000000000001E-4</v>
      </c>
      <c r="O8" s="71">
        <f>SUM(M8:N8)</f>
        <v>6.4814814814814813E-4</v>
      </c>
      <c r="P8" s="69">
        <f>O8/MAX(O$8:O$10)*1000</f>
        <v>1000</v>
      </c>
      <c r="Q8" s="72">
        <f>P8+F8</f>
        <v>1888.8888888888887</v>
      </c>
      <c r="R8" s="73">
        <f>RANK(Q8,Q$8:Q$10)</f>
        <v>1</v>
      </c>
    </row>
    <row r="9" spans="1:18" x14ac:dyDescent="0.25">
      <c r="A9" s="66">
        <v>2</v>
      </c>
      <c r="B9" s="67" t="s">
        <v>56</v>
      </c>
      <c r="C9" s="68" t="s">
        <v>4</v>
      </c>
      <c r="D9" s="6" t="s">
        <v>165</v>
      </c>
      <c r="E9" s="6">
        <v>27</v>
      </c>
      <c r="F9" s="69">
        <f>E9/MAX(E$8:E$10)*1000</f>
        <v>1000</v>
      </c>
      <c r="G9" s="70">
        <v>3.4722222222222222E-5</v>
      </c>
      <c r="H9" s="70">
        <v>8.1018518518518516E-5</v>
      </c>
      <c r="I9" s="70">
        <v>3.1250000000000001E-4</v>
      </c>
      <c r="J9" s="70">
        <v>2.3148148148148146E-4</v>
      </c>
      <c r="K9" s="70">
        <v>2.199074074074074E-4</v>
      </c>
      <c r="L9" s="70"/>
      <c r="M9" s="70">
        <f>MAX(G9:L9)</f>
        <v>3.1250000000000001E-4</v>
      </c>
      <c r="N9" s="70">
        <f>LARGE(G9:L9,2)</f>
        <v>2.3148148148148146E-4</v>
      </c>
      <c r="O9" s="71">
        <f>SUM(M9:N9)</f>
        <v>5.4398148148148144E-4</v>
      </c>
      <c r="P9" s="69">
        <f>O9/MAX(O$8:O$10)*1000</f>
        <v>839.28571428571433</v>
      </c>
      <c r="Q9" s="72">
        <f>P9+F9</f>
        <v>1839.2857142857142</v>
      </c>
      <c r="R9" s="73">
        <f>RANK(Q9,Q$8:Q$10)</f>
        <v>2</v>
      </c>
    </row>
    <row r="10" spans="1:18" x14ac:dyDescent="0.25">
      <c r="A10" s="66">
        <v>3</v>
      </c>
      <c r="B10" s="67" t="s">
        <v>57</v>
      </c>
      <c r="C10" s="68" t="s">
        <v>4</v>
      </c>
      <c r="D10" s="6" t="s">
        <v>157</v>
      </c>
      <c r="E10" s="72">
        <v>27</v>
      </c>
      <c r="F10" s="69">
        <f>E10/MAX(E$8:E$10)*1000</f>
        <v>1000</v>
      </c>
      <c r="G10" s="70">
        <v>2.3148148148148146E-4</v>
      </c>
      <c r="H10" s="70">
        <v>2.199074074074074E-4</v>
      </c>
      <c r="I10" s="70">
        <v>1.8518518518518518E-4</v>
      </c>
      <c r="J10" s="70"/>
      <c r="K10" s="70"/>
      <c r="L10" s="70"/>
      <c r="M10" s="70">
        <f>MAX(G10:L10)</f>
        <v>2.3148148148148146E-4</v>
      </c>
      <c r="N10" s="70">
        <f>LARGE(G10:L10,2)</f>
        <v>2.199074074074074E-4</v>
      </c>
      <c r="O10" s="71">
        <f>SUM(M10:N10)</f>
        <v>4.5138888888888887E-4</v>
      </c>
      <c r="P10" s="69">
        <f>O10/MAX(O$8:O$10)*1000</f>
        <v>696.42857142857144</v>
      </c>
      <c r="Q10" s="72">
        <f>P10+F10</f>
        <v>1696.4285714285716</v>
      </c>
      <c r="R10" s="73">
        <f>RANK(Q10,Q$8:Q$10)</f>
        <v>3</v>
      </c>
    </row>
    <row r="11" spans="1:18" x14ac:dyDescent="0.25">
      <c r="A11" s="2"/>
      <c r="B11" s="74"/>
      <c r="C11" s="75"/>
      <c r="D11" s="2"/>
      <c r="E11" s="2"/>
      <c r="F11" s="76"/>
      <c r="G11" s="77"/>
      <c r="H11" s="77"/>
      <c r="I11" s="78"/>
      <c r="J11" s="8"/>
      <c r="K11" s="8"/>
      <c r="L11" s="8"/>
      <c r="M11" s="8"/>
      <c r="N11" s="8"/>
      <c r="O11" s="5"/>
      <c r="P11" s="5"/>
      <c r="Q11" s="8"/>
      <c r="R11" s="5"/>
    </row>
    <row r="12" spans="1:18" x14ac:dyDescent="0.25">
      <c r="A12" s="2"/>
      <c r="B12" s="74"/>
      <c r="C12" s="75" t="s">
        <v>159</v>
      </c>
      <c r="D12" s="2"/>
      <c r="E12" s="2"/>
      <c r="F12" s="76"/>
      <c r="G12" s="77"/>
      <c r="H12" s="77"/>
      <c r="I12" s="8"/>
      <c r="J12" s="8"/>
      <c r="K12" s="8"/>
      <c r="L12" s="8"/>
      <c r="M12" s="8"/>
      <c r="N12" s="8"/>
      <c r="O12" s="5"/>
      <c r="P12" s="5"/>
      <c r="Q12" s="8"/>
      <c r="R12" s="5"/>
    </row>
    <row r="13" spans="1:18" x14ac:dyDescent="0.25">
      <c r="A13" s="66">
        <v>1</v>
      </c>
      <c r="B13" s="67" t="s">
        <v>42</v>
      </c>
      <c r="C13" s="68" t="s">
        <v>4</v>
      </c>
      <c r="D13" s="6" t="s">
        <v>55</v>
      </c>
      <c r="E13" s="6">
        <v>28</v>
      </c>
      <c r="F13" s="69">
        <f t="shared" ref="F13:F19" si="0">E13/MAX(E$13:E$19)*1000</f>
        <v>533.33333333333337</v>
      </c>
      <c r="G13" s="70">
        <v>3.7037037037037035E-4</v>
      </c>
      <c r="H13" s="70">
        <v>5.2083333333333333E-4</v>
      </c>
      <c r="I13" s="70">
        <v>5.3240740740740744E-4</v>
      </c>
      <c r="J13" s="70">
        <v>6.3657407407407402E-4</v>
      </c>
      <c r="K13" s="70">
        <v>6.4814814814814813E-4</v>
      </c>
      <c r="L13" s="70">
        <v>6.134259259259259E-4</v>
      </c>
      <c r="M13" s="70">
        <f t="shared" ref="M13:M19" si="1">MAX(G13:L13)</f>
        <v>6.4814814814814813E-4</v>
      </c>
      <c r="N13" s="70">
        <f t="shared" ref="N13:N19" si="2">LARGE(G13:L13,2)</f>
        <v>6.3657407407407402E-4</v>
      </c>
      <c r="O13" s="71">
        <f t="shared" ref="O13:O19" si="3">SUM(M13:N13)</f>
        <v>1.2847222222222223E-3</v>
      </c>
      <c r="P13" s="69">
        <f t="shared" ref="P13:P19" si="4">O13/MAX(O$13:O$19)*1000</f>
        <v>1000</v>
      </c>
      <c r="Q13" s="72">
        <f t="shared" ref="Q13:Q19" si="5">P13+F13</f>
        <v>1533.3333333333335</v>
      </c>
      <c r="R13" s="73">
        <f t="shared" ref="R13:R19" si="6">RANK(Q13,Q$13:Q$19)</f>
        <v>1</v>
      </c>
    </row>
    <row r="14" spans="1:18" x14ac:dyDescent="0.25">
      <c r="A14" s="66">
        <v>2</v>
      </c>
      <c r="B14" s="67" t="s">
        <v>47</v>
      </c>
      <c r="C14" s="68" t="s">
        <v>4</v>
      </c>
      <c r="D14" s="6" t="s">
        <v>48</v>
      </c>
      <c r="E14" s="6">
        <v>37.5</v>
      </c>
      <c r="F14" s="69">
        <f t="shared" si="0"/>
        <v>714.28571428571433</v>
      </c>
      <c r="G14" s="70">
        <v>3.9351851851851852E-4</v>
      </c>
      <c r="H14" s="70">
        <v>4.3981481481481481E-4</v>
      </c>
      <c r="I14" s="70">
        <v>4.3981481481481481E-4</v>
      </c>
      <c r="J14" s="70">
        <v>4.6296296296296293E-4</v>
      </c>
      <c r="K14" s="70"/>
      <c r="L14" s="70"/>
      <c r="M14" s="70">
        <f t="shared" si="1"/>
        <v>4.6296296296296293E-4</v>
      </c>
      <c r="N14" s="70">
        <f t="shared" si="2"/>
        <v>4.3981481481481481E-4</v>
      </c>
      <c r="O14" s="71">
        <f t="shared" si="3"/>
        <v>9.0277777777777774E-4</v>
      </c>
      <c r="P14" s="69">
        <f t="shared" si="4"/>
        <v>702.7027027027026</v>
      </c>
      <c r="Q14" s="72">
        <f t="shared" si="5"/>
        <v>1416.9884169884169</v>
      </c>
      <c r="R14" s="73">
        <f t="shared" si="6"/>
        <v>2</v>
      </c>
    </row>
    <row r="15" spans="1:18" x14ac:dyDescent="0.25">
      <c r="A15" s="66">
        <v>3</v>
      </c>
      <c r="B15" s="67" t="s">
        <v>47</v>
      </c>
      <c r="C15" s="68" t="s">
        <v>4</v>
      </c>
      <c r="D15" s="6" t="s">
        <v>160</v>
      </c>
      <c r="E15" s="6">
        <v>52.5</v>
      </c>
      <c r="F15" s="69">
        <f t="shared" si="0"/>
        <v>1000</v>
      </c>
      <c r="G15" s="70">
        <v>1.273148148148148E-4</v>
      </c>
      <c r="H15" s="70">
        <v>1.6203703703703703E-4</v>
      </c>
      <c r="I15" s="70">
        <v>2.3148148148148146E-4</v>
      </c>
      <c r="J15" s="70">
        <v>2.5462962962962961E-4</v>
      </c>
      <c r="K15" s="70"/>
      <c r="L15" s="70"/>
      <c r="M15" s="70">
        <f t="shared" si="1"/>
        <v>2.5462962962962961E-4</v>
      </c>
      <c r="N15" s="70">
        <f t="shared" si="2"/>
        <v>2.3148148148148146E-4</v>
      </c>
      <c r="O15" s="71">
        <f t="shared" si="3"/>
        <v>4.861111111111111E-4</v>
      </c>
      <c r="P15" s="69">
        <f t="shared" si="4"/>
        <v>378.37837837837833</v>
      </c>
      <c r="Q15" s="72">
        <f t="shared" si="5"/>
        <v>1378.3783783783783</v>
      </c>
      <c r="R15" s="73">
        <f t="shared" si="6"/>
        <v>3</v>
      </c>
    </row>
    <row r="16" spans="1:18" x14ac:dyDescent="0.25">
      <c r="A16" s="66">
        <v>4</v>
      </c>
      <c r="B16" s="67" t="s">
        <v>42</v>
      </c>
      <c r="C16" s="68" t="s">
        <v>4</v>
      </c>
      <c r="D16" s="6" t="s">
        <v>49</v>
      </c>
      <c r="E16" s="6">
        <v>39</v>
      </c>
      <c r="F16" s="69">
        <f t="shared" si="0"/>
        <v>742.85714285714289</v>
      </c>
      <c r="G16" s="70">
        <v>3.3564814814814812E-4</v>
      </c>
      <c r="H16" s="70">
        <v>1.7361111111111112E-4</v>
      </c>
      <c r="I16" s="70">
        <v>3.7037037037037035E-4</v>
      </c>
      <c r="J16" s="70">
        <v>2.8935185185185189E-4</v>
      </c>
      <c r="K16" s="70"/>
      <c r="L16" s="70"/>
      <c r="M16" s="70">
        <f t="shared" si="1"/>
        <v>3.7037037037037035E-4</v>
      </c>
      <c r="N16" s="70">
        <f t="shared" si="2"/>
        <v>3.3564814814814812E-4</v>
      </c>
      <c r="O16" s="71">
        <f t="shared" si="3"/>
        <v>7.0601851851851847E-4</v>
      </c>
      <c r="P16" s="69">
        <f t="shared" si="4"/>
        <v>549.54954954954951</v>
      </c>
      <c r="Q16" s="72">
        <f t="shared" si="5"/>
        <v>1292.4066924066924</v>
      </c>
      <c r="R16" s="73">
        <f t="shared" si="6"/>
        <v>4</v>
      </c>
    </row>
    <row r="17" spans="1:18" x14ac:dyDescent="0.25">
      <c r="A17" s="66">
        <v>5</v>
      </c>
      <c r="B17" s="67" t="s">
        <v>54</v>
      </c>
      <c r="C17" s="68" t="s">
        <v>4</v>
      </c>
      <c r="D17" s="6" t="s">
        <v>138</v>
      </c>
      <c r="E17" s="6">
        <v>26</v>
      </c>
      <c r="F17" s="69">
        <f t="shared" si="0"/>
        <v>495.23809523809524</v>
      </c>
      <c r="G17" s="70">
        <v>2.4305555555555552E-4</v>
      </c>
      <c r="H17" s="70">
        <v>4.8611111111111104E-4</v>
      </c>
      <c r="I17" s="70">
        <v>4.5138888888888892E-4</v>
      </c>
      <c r="J17" s="70">
        <v>4.7453703703703704E-4</v>
      </c>
      <c r="K17" s="70">
        <v>1.8518518518518518E-4</v>
      </c>
      <c r="L17" s="70"/>
      <c r="M17" s="70">
        <f t="shared" si="1"/>
        <v>4.8611111111111104E-4</v>
      </c>
      <c r="N17" s="70">
        <f t="shared" si="2"/>
        <v>4.7453703703703704E-4</v>
      </c>
      <c r="O17" s="71">
        <f t="shared" si="3"/>
        <v>9.6064814814814808E-4</v>
      </c>
      <c r="P17" s="69">
        <f t="shared" si="4"/>
        <v>747.74774774774767</v>
      </c>
      <c r="Q17" s="72">
        <f t="shared" si="5"/>
        <v>1242.985842985843</v>
      </c>
      <c r="R17" s="73">
        <f t="shared" si="6"/>
        <v>5</v>
      </c>
    </row>
    <row r="18" spans="1:18" x14ac:dyDescent="0.25">
      <c r="A18" s="66">
        <v>6</v>
      </c>
      <c r="B18" s="67" t="s">
        <v>50</v>
      </c>
      <c r="C18" s="68" t="s">
        <v>4</v>
      </c>
      <c r="D18" s="6" t="s">
        <v>55</v>
      </c>
      <c r="E18" s="6">
        <v>24.5</v>
      </c>
      <c r="F18" s="69">
        <f t="shared" si="0"/>
        <v>466.66666666666669</v>
      </c>
      <c r="G18" s="70">
        <v>1.1574074074074073E-4</v>
      </c>
      <c r="H18" s="70">
        <v>3.4722222222222224E-4</v>
      </c>
      <c r="I18" s="70">
        <v>8.1018518518518516E-5</v>
      </c>
      <c r="J18" s="70">
        <v>9.2592592592592588E-5</v>
      </c>
      <c r="K18" s="70"/>
      <c r="L18" s="70"/>
      <c r="M18" s="70">
        <f t="shared" si="1"/>
        <v>3.4722222222222224E-4</v>
      </c>
      <c r="N18" s="70">
        <f t="shared" si="2"/>
        <v>1.1574074074074073E-4</v>
      </c>
      <c r="O18" s="71">
        <f t="shared" si="3"/>
        <v>4.6296296296296298E-4</v>
      </c>
      <c r="P18" s="69">
        <f t="shared" si="4"/>
        <v>360.36036036036035</v>
      </c>
      <c r="Q18" s="72">
        <f t="shared" si="5"/>
        <v>827.02702702702709</v>
      </c>
      <c r="R18" s="73">
        <f t="shared" si="6"/>
        <v>6</v>
      </c>
    </row>
    <row r="19" spans="1:18" x14ac:dyDescent="0.25">
      <c r="A19" s="66">
        <v>7</v>
      </c>
      <c r="B19" s="67" t="s">
        <v>54</v>
      </c>
      <c r="C19" s="68" t="s">
        <v>4</v>
      </c>
      <c r="D19" s="6" t="s">
        <v>55</v>
      </c>
      <c r="E19" s="6">
        <v>27.5</v>
      </c>
      <c r="F19" s="69">
        <f t="shared" si="0"/>
        <v>523.80952380952385</v>
      </c>
      <c r="G19" s="70">
        <v>0</v>
      </c>
      <c r="H19" s="70">
        <v>0</v>
      </c>
      <c r="I19" s="70"/>
      <c r="J19" s="70"/>
      <c r="K19" s="70"/>
      <c r="L19" s="70"/>
      <c r="M19" s="70">
        <f t="shared" si="1"/>
        <v>0</v>
      </c>
      <c r="N19" s="70">
        <f t="shared" si="2"/>
        <v>0</v>
      </c>
      <c r="O19" s="71">
        <f t="shared" si="3"/>
        <v>0</v>
      </c>
      <c r="P19" s="69">
        <f t="shared" si="4"/>
        <v>0</v>
      </c>
      <c r="Q19" s="72">
        <f t="shared" si="5"/>
        <v>523.80952380952385</v>
      </c>
      <c r="R19" s="73">
        <f t="shared" si="6"/>
        <v>7</v>
      </c>
    </row>
    <row r="20" spans="1:18" x14ac:dyDescent="0.25">
      <c r="A20" s="2"/>
      <c r="B20" s="74"/>
      <c r="C20" s="75"/>
      <c r="D20" s="2"/>
      <c r="E20" s="2"/>
      <c r="F20" s="76"/>
      <c r="G20" s="79"/>
      <c r="H20" s="79"/>
      <c r="I20" s="79"/>
      <c r="J20" s="79"/>
      <c r="K20" s="79"/>
      <c r="L20" s="79"/>
      <c r="M20" s="79"/>
      <c r="N20" s="79"/>
      <c r="O20" s="80"/>
      <c r="P20" s="76"/>
      <c r="Q20" s="81"/>
      <c r="R20" s="82"/>
    </row>
    <row r="21" spans="1:18" x14ac:dyDescent="0.25">
      <c r="A21" s="2"/>
      <c r="B21" s="74"/>
      <c r="C21" s="75" t="s">
        <v>161</v>
      </c>
      <c r="D21" s="2"/>
      <c r="E21" s="2"/>
      <c r="F21" s="76"/>
      <c r="G21" s="77"/>
      <c r="H21" s="77"/>
      <c r="I21" s="8"/>
      <c r="J21" s="8"/>
      <c r="K21" s="8"/>
      <c r="L21" s="8"/>
      <c r="M21" s="8"/>
      <c r="N21" s="8"/>
      <c r="O21" s="5"/>
      <c r="P21" s="5"/>
      <c r="Q21" s="8"/>
      <c r="R21" s="5"/>
    </row>
    <row r="22" spans="1:18" x14ac:dyDescent="0.25">
      <c r="A22" s="66">
        <v>1</v>
      </c>
      <c r="B22" s="67" t="s">
        <v>135</v>
      </c>
      <c r="C22" s="68" t="s">
        <v>4</v>
      </c>
      <c r="D22" s="6" t="s">
        <v>51</v>
      </c>
      <c r="E22" s="6">
        <v>33.5</v>
      </c>
      <c r="F22" s="69">
        <f t="shared" ref="F22:F27" si="7">E22/MAX(E$22:E$27)*1000</f>
        <v>465.27777777777777</v>
      </c>
      <c r="G22" s="70">
        <v>8.6805555555555551E-4</v>
      </c>
      <c r="H22" s="70">
        <v>8.1018518518518516E-4</v>
      </c>
      <c r="I22" s="70">
        <v>4.9768518518518521E-4</v>
      </c>
      <c r="J22" s="70">
        <v>7.175925925925927E-4</v>
      </c>
      <c r="K22" s="70">
        <v>9.1435185185185185E-4</v>
      </c>
      <c r="L22" s="70">
        <v>9.1435185185185185E-4</v>
      </c>
      <c r="M22" s="70">
        <f t="shared" ref="M22:M27" si="8">MAX(G22:L22)</f>
        <v>9.1435185185185185E-4</v>
      </c>
      <c r="N22" s="70">
        <f t="shared" ref="N22:N27" si="9">LARGE(G22:L22,2)</f>
        <v>9.1435185185185185E-4</v>
      </c>
      <c r="O22" s="71">
        <f t="shared" ref="O22:O27" si="10">SUM(M22:N22)</f>
        <v>1.8287037037037037E-3</v>
      </c>
      <c r="P22" s="69">
        <f t="shared" ref="P22:P27" si="11">O22/MAX(O$22:O$27)*1000</f>
        <v>1000</v>
      </c>
      <c r="Q22" s="72">
        <f t="shared" ref="Q22:Q27" si="12">P22+F22</f>
        <v>1465.2777777777778</v>
      </c>
      <c r="R22" s="73">
        <f t="shared" ref="R22:R27" si="13">RANK(Q22,Q$22:Q$27)</f>
        <v>1</v>
      </c>
    </row>
    <row r="23" spans="1:18" x14ac:dyDescent="0.25">
      <c r="A23" s="66">
        <v>2</v>
      </c>
      <c r="B23" s="67" t="s">
        <v>135</v>
      </c>
      <c r="C23" s="68" t="s">
        <v>4</v>
      </c>
      <c r="D23" s="6" t="s">
        <v>46</v>
      </c>
      <c r="E23" s="6">
        <v>72</v>
      </c>
      <c r="F23" s="69">
        <f t="shared" si="7"/>
        <v>1000</v>
      </c>
      <c r="G23" s="70">
        <v>2.5462962962962961E-4</v>
      </c>
      <c r="H23" s="70">
        <v>2.3148148148148146E-4</v>
      </c>
      <c r="I23" s="70">
        <v>2.0833333333333335E-4</v>
      </c>
      <c r="J23" s="70">
        <v>2.6620370370370372E-4</v>
      </c>
      <c r="K23" s="70">
        <v>2.199074074074074E-4</v>
      </c>
      <c r="L23" s="70">
        <v>2.199074074074074E-4</v>
      </c>
      <c r="M23" s="70">
        <f t="shared" si="8"/>
        <v>2.6620370370370372E-4</v>
      </c>
      <c r="N23" s="70">
        <f t="shared" si="9"/>
        <v>2.5462962962962961E-4</v>
      </c>
      <c r="O23" s="71">
        <f t="shared" si="10"/>
        <v>5.2083333333333333E-4</v>
      </c>
      <c r="P23" s="69">
        <f t="shared" si="11"/>
        <v>284.81012658227849</v>
      </c>
      <c r="Q23" s="72">
        <f t="shared" si="12"/>
        <v>1284.8101265822784</v>
      </c>
      <c r="R23" s="73">
        <f t="shared" si="13"/>
        <v>2</v>
      </c>
    </row>
    <row r="24" spans="1:18" x14ac:dyDescent="0.25">
      <c r="A24" s="66">
        <v>3</v>
      </c>
      <c r="B24" s="67" t="s">
        <v>33</v>
      </c>
      <c r="C24" s="68" t="s">
        <v>162</v>
      </c>
      <c r="D24" s="6" t="s">
        <v>163</v>
      </c>
      <c r="E24" s="6">
        <v>48</v>
      </c>
      <c r="F24" s="69">
        <f t="shared" si="7"/>
        <v>666.66666666666663</v>
      </c>
      <c r="G24" s="70">
        <v>0</v>
      </c>
      <c r="H24" s="70">
        <v>2.4305555555555552E-4</v>
      </c>
      <c r="I24" s="70">
        <v>4.2824074074074075E-4</v>
      </c>
      <c r="J24" s="70">
        <v>3.8194444444444446E-4</v>
      </c>
      <c r="K24" s="70">
        <v>2.8935185185185189E-4</v>
      </c>
      <c r="L24" s="70">
        <v>1.273148148148148E-4</v>
      </c>
      <c r="M24" s="70">
        <f t="shared" si="8"/>
        <v>4.2824074074074075E-4</v>
      </c>
      <c r="N24" s="70">
        <f t="shared" si="9"/>
        <v>3.8194444444444446E-4</v>
      </c>
      <c r="O24" s="71">
        <f t="shared" si="10"/>
        <v>8.1018518518518527E-4</v>
      </c>
      <c r="P24" s="69">
        <f t="shared" si="11"/>
        <v>443.03797468354435</v>
      </c>
      <c r="Q24" s="72">
        <f t="shared" si="12"/>
        <v>1109.704641350211</v>
      </c>
      <c r="R24" s="73">
        <f t="shared" si="13"/>
        <v>3</v>
      </c>
    </row>
    <row r="25" spans="1:18" x14ac:dyDescent="0.25">
      <c r="A25" s="66">
        <v>4</v>
      </c>
      <c r="B25" s="67" t="s">
        <v>33</v>
      </c>
      <c r="C25" s="68" t="s">
        <v>162</v>
      </c>
      <c r="D25" s="6" t="s">
        <v>132</v>
      </c>
      <c r="E25" s="6">
        <v>35.5</v>
      </c>
      <c r="F25" s="69">
        <f t="shared" si="7"/>
        <v>493.0555555555556</v>
      </c>
      <c r="G25" s="70">
        <v>3.0092592592592595E-4</v>
      </c>
      <c r="H25" s="70">
        <v>1.9675925925925926E-4</v>
      </c>
      <c r="I25" s="70">
        <v>3.2407407407407406E-4</v>
      </c>
      <c r="J25" s="70">
        <v>4.6296296296296293E-4</v>
      </c>
      <c r="K25" s="70">
        <v>3.0092592592592595E-4</v>
      </c>
      <c r="L25" s="70">
        <v>2.6620370370370372E-4</v>
      </c>
      <c r="M25" s="70">
        <f t="shared" si="8"/>
        <v>4.6296296296296293E-4</v>
      </c>
      <c r="N25" s="70">
        <f t="shared" si="9"/>
        <v>3.2407407407407406E-4</v>
      </c>
      <c r="O25" s="71">
        <f t="shared" si="10"/>
        <v>7.8703703703703705E-4</v>
      </c>
      <c r="P25" s="69">
        <f t="shared" si="11"/>
        <v>430.37974683544303</v>
      </c>
      <c r="Q25" s="72">
        <f t="shared" si="12"/>
        <v>923.43530239099869</v>
      </c>
      <c r="R25" s="73">
        <f t="shared" si="13"/>
        <v>4</v>
      </c>
    </row>
    <row r="26" spans="1:18" x14ac:dyDescent="0.25">
      <c r="A26" s="66">
        <v>5</v>
      </c>
      <c r="B26" s="67" t="s">
        <v>52</v>
      </c>
      <c r="C26" s="68" t="s">
        <v>4</v>
      </c>
      <c r="D26" s="6" t="s">
        <v>53</v>
      </c>
      <c r="E26" s="6">
        <v>30.5</v>
      </c>
      <c r="F26" s="69">
        <f t="shared" si="7"/>
        <v>423.61111111111109</v>
      </c>
      <c r="G26" s="70">
        <v>4.8611111111111104E-4</v>
      </c>
      <c r="H26" s="70">
        <v>0</v>
      </c>
      <c r="I26" s="70"/>
      <c r="J26" s="70"/>
      <c r="K26" s="70"/>
      <c r="L26" s="70"/>
      <c r="M26" s="70">
        <f t="shared" si="8"/>
        <v>4.8611111111111104E-4</v>
      </c>
      <c r="N26" s="70">
        <f t="shared" si="9"/>
        <v>0</v>
      </c>
      <c r="O26" s="71">
        <f t="shared" si="10"/>
        <v>4.8611111111111104E-4</v>
      </c>
      <c r="P26" s="69">
        <f t="shared" si="11"/>
        <v>265.82278481012656</v>
      </c>
      <c r="Q26" s="72">
        <f t="shared" si="12"/>
        <v>689.43389592123765</v>
      </c>
      <c r="R26" s="73">
        <f t="shared" si="13"/>
        <v>5</v>
      </c>
    </row>
    <row r="27" spans="1:18" x14ac:dyDescent="0.25">
      <c r="A27" s="66">
        <v>6</v>
      </c>
      <c r="B27" s="67" t="s">
        <v>52</v>
      </c>
      <c r="C27" s="68" t="s">
        <v>4</v>
      </c>
      <c r="D27" s="6" t="s">
        <v>164</v>
      </c>
      <c r="E27" s="6">
        <v>47</v>
      </c>
      <c r="F27" s="69">
        <f t="shared" si="7"/>
        <v>652.77777777777783</v>
      </c>
      <c r="G27" s="70">
        <v>0</v>
      </c>
      <c r="H27" s="70">
        <v>0</v>
      </c>
      <c r="I27" s="70"/>
      <c r="J27" s="70"/>
      <c r="K27" s="70"/>
      <c r="L27" s="70"/>
      <c r="M27" s="70">
        <f t="shared" si="8"/>
        <v>0</v>
      </c>
      <c r="N27" s="70">
        <f t="shared" si="9"/>
        <v>0</v>
      </c>
      <c r="O27" s="71">
        <f t="shared" si="10"/>
        <v>0</v>
      </c>
      <c r="P27" s="69">
        <f t="shared" si="11"/>
        <v>0</v>
      </c>
      <c r="Q27" s="72">
        <f t="shared" si="12"/>
        <v>652.77777777777783</v>
      </c>
      <c r="R27" s="73">
        <f t="shared" si="13"/>
        <v>6</v>
      </c>
    </row>
    <row r="28" spans="1:18" x14ac:dyDescent="0.2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x14ac:dyDescent="0.25"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sortState ref="B21:R26">
    <sortCondition ref="R21:R26"/>
  </sortState>
  <mergeCells count="9">
    <mergeCell ref="M5:M6"/>
    <mergeCell ref="N5:N6"/>
    <mergeCell ref="R5:R6"/>
    <mergeCell ref="B5:B6"/>
    <mergeCell ref="C5:C6"/>
    <mergeCell ref="D5:D6"/>
    <mergeCell ref="E5:E6"/>
    <mergeCell ref="F5:F6"/>
    <mergeCell ref="G5:L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MiniStick</vt:lpstr>
      <vt:lpstr>Peanut_stend</vt:lpstr>
      <vt:lpstr>Peanut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sertim</cp:lastModifiedBy>
  <cp:lastPrinted>2017-03-18T14:38:48Z</cp:lastPrinted>
  <dcterms:created xsi:type="dcterms:W3CDTF">2017-03-18T08:22:48Z</dcterms:created>
  <dcterms:modified xsi:type="dcterms:W3CDTF">2017-03-24T08:00:18Z</dcterms:modified>
</cp:coreProperties>
</file>