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\home\PNB\sertim\My Documents\model\2019\"/>
    </mc:Choice>
  </mc:AlternateContent>
  <bookViews>
    <workbookView xWindow="0" yWindow="0" windowWidth="19200" windowHeight="7035" activeTab="1"/>
  </bookViews>
  <sheets>
    <sheet name="SunnyEst 2019 F5J - Overall " sheetId="1" r:id="rId1"/>
    <sheet name="SunnyEst 2019 F5J finals" sheetId="4" r:id="rId2"/>
  </sheets>
  <calcPr calcId="152511"/>
</workbook>
</file>

<file path=xl/calcChain.xml><?xml version="1.0" encoding="utf-8"?>
<calcChain xmlns="http://schemas.openxmlformats.org/spreadsheetml/2006/main">
  <c r="I20" i="1" l="1"/>
  <c r="I16" i="1"/>
  <c r="I8" i="1"/>
  <c r="I12" i="1"/>
  <c r="I24" i="1"/>
  <c r="I32" i="1"/>
  <c r="I48" i="1"/>
  <c r="I28" i="1"/>
  <c r="I44" i="1"/>
  <c r="I52" i="1"/>
  <c r="I40" i="1"/>
  <c r="I36" i="1"/>
  <c r="I56" i="1"/>
  <c r="I60" i="1"/>
  <c r="I68" i="1"/>
  <c r="I64" i="1"/>
  <c r="I72" i="1"/>
  <c r="I76" i="1"/>
  <c r="I80" i="1"/>
  <c r="I4" i="1"/>
  <c r="P20" i="1"/>
  <c r="G20" i="1" s="1"/>
  <c r="P16" i="1"/>
  <c r="P8" i="1"/>
  <c r="P12" i="1"/>
  <c r="P24" i="1"/>
  <c r="P32" i="1"/>
  <c r="P48" i="1"/>
  <c r="P28" i="1"/>
  <c r="P44" i="1"/>
  <c r="P52" i="1"/>
  <c r="P40" i="1"/>
  <c r="P36" i="1"/>
  <c r="P56" i="1"/>
  <c r="P60" i="1"/>
  <c r="P68" i="1"/>
  <c r="P64" i="1"/>
  <c r="P72" i="1"/>
  <c r="P76" i="1"/>
  <c r="P80" i="1"/>
  <c r="P4" i="1"/>
  <c r="G72" i="1" l="1"/>
  <c r="G48" i="1"/>
  <c r="G60" i="1"/>
  <c r="G52" i="1"/>
  <c r="G32" i="1"/>
  <c r="G16" i="1"/>
  <c r="G4" i="1"/>
  <c r="H4" i="1" s="1"/>
  <c r="G56" i="1"/>
  <c r="G76" i="1"/>
  <c r="G44" i="1"/>
  <c r="G24" i="1"/>
  <c r="H24" i="1" s="1"/>
  <c r="H52" i="1"/>
  <c r="G36" i="1"/>
  <c r="G64" i="1"/>
  <c r="G40" i="1"/>
  <c r="G68" i="1"/>
  <c r="H68" i="1" s="1"/>
  <c r="G12" i="1"/>
  <c r="G80" i="1"/>
  <c r="G28" i="1"/>
  <c r="G8" i="1"/>
  <c r="H8" i="1" s="1"/>
  <c r="H44" i="1" l="1"/>
  <c r="H48" i="1"/>
  <c r="H28" i="1"/>
  <c r="H40" i="1"/>
  <c r="H36" i="1"/>
  <c r="H76" i="1"/>
  <c r="H56" i="1"/>
  <c r="H80" i="1"/>
  <c r="H64" i="1"/>
  <c r="H72" i="1"/>
  <c r="H16" i="1"/>
  <c r="H60" i="1"/>
  <c r="H12" i="1"/>
  <c r="H20" i="1"/>
  <c r="H32" i="1"/>
</calcChain>
</file>

<file path=xl/sharedStrings.xml><?xml version="1.0" encoding="utf-8"?>
<sst xmlns="http://schemas.openxmlformats.org/spreadsheetml/2006/main" count="263" uniqueCount="176">
  <si>
    <t>Rank</t>
  </si>
  <si>
    <t>Name</t>
  </si>
  <si>
    <t>Ctry</t>
  </si>
  <si>
    <t>Score</t>
  </si>
  <si>
    <t>Pcnt</t>
  </si>
  <si>
    <t>Raw Score</t>
  </si>
  <si>
    <t>Rnd1</t>
  </si>
  <si>
    <t>Rnd2</t>
  </si>
  <si>
    <t>Rnd3</t>
  </si>
  <si>
    <t>Rnd4</t>
  </si>
  <si>
    <t>Rnd5</t>
  </si>
  <si>
    <t>Rnd6</t>
  </si>
  <si>
    <t>Drop1</t>
  </si>
  <si>
    <t>PAMPIKAS, Donatas</t>
  </si>
  <si>
    <t>LTU</t>
  </si>
  <si>
    <t>56m</t>
  </si>
  <si>
    <t>71m</t>
  </si>
  <si>
    <t>79m</t>
  </si>
  <si>
    <t>111m</t>
  </si>
  <si>
    <t>57m</t>
  </si>
  <si>
    <t>70m</t>
  </si>
  <si>
    <t>0m</t>
  </si>
  <si>
    <t>SUTKUS, Adomas</t>
  </si>
  <si>
    <t>102m</t>
  </si>
  <si>
    <t>98m</t>
  </si>
  <si>
    <t>112m</t>
  </si>
  <si>
    <t>155m</t>
  </si>
  <si>
    <t>164m</t>
  </si>
  <si>
    <t>99m</t>
  </si>
  <si>
    <t>170m</t>
  </si>
  <si>
    <t>PENART, Edvin</t>
  </si>
  <si>
    <t>93m</t>
  </si>
  <si>
    <t>54m</t>
  </si>
  <si>
    <t>107m</t>
  </si>
  <si>
    <t>67m</t>
  </si>
  <si>
    <t>55m</t>
  </si>
  <si>
    <t>68m</t>
  </si>
  <si>
    <t>157m</t>
  </si>
  <si>
    <t>171m</t>
  </si>
  <si>
    <t>YAKOVLEV, Andrey</t>
  </si>
  <si>
    <t>46m</t>
  </si>
  <si>
    <t>74m</t>
  </si>
  <si>
    <t>51m</t>
  </si>
  <si>
    <t>47m</t>
  </si>
  <si>
    <t>60m</t>
  </si>
  <si>
    <t>REITEL, Juri</t>
  </si>
  <si>
    <t>124m</t>
  </si>
  <si>
    <t>140m</t>
  </si>
  <si>
    <t>138m</t>
  </si>
  <si>
    <t>201m</t>
  </si>
  <si>
    <t>137m</t>
  </si>
  <si>
    <t>110m</t>
  </si>
  <si>
    <t>119m</t>
  </si>
  <si>
    <t>FIRANTAS, Gintaras</t>
  </si>
  <si>
    <t>65m</t>
  </si>
  <si>
    <t>85m</t>
  </si>
  <si>
    <t>82m</t>
  </si>
  <si>
    <t>132m</t>
  </si>
  <si>
    <t>114m</t>
  </si>
  <si>
    <t>152m</t>
  </si>
  <si>
    <t>TIMOFEJEV, Sergey</t>
  </si>
  <si>
    <t>LAT</t>
  </si>
  <si>
    <t>84m</t>
  </si>
  <si>
    <t>48m</t>
  </si>
  <si>
    <t>64m</t>
  </si>
  <si>
    <t>38m</t>
  </si>
  <si>
    <t>LAIDNA, Jüri</t>
  </si>
  <si>
    <t>EST</t>
  </si>
  <si>
    <t>175m</t>
  </si>
  <si>
    <t>97m</t>
  </si>
  <si>
    <t>156m</t>
  </si>
  <si>
    <t>213m</t>
  </si>
  <si>
    <t>SAIKO, Vladislav</t>
  </si>
  <si>
    <t>61m</t>
  </si>
  <si>
    <t>75m</t>
  </si>
  <si>
    <t>91m</t>
  </si>
  <si>
    <t>135m</t>
  </si>
  <si>
    <t>163m</t>
  </si>
  <si>
    <t>SPRUNTULIS, Aigars</t>
  </si>
  <si>
    <t>125m</t>
  </si>
  <si>
    <t>160m</t>
  </si>
  <si>
    <t>113m</t>
  </si>
  <si>
    <t>118m</t>
  </si>
  <si>
    <t>165m</t>
  </si>
  <si>
    <t>121m</t>
  </si>
  <si>
    <t>ERMINASS, Ralfs</t>
  </si>
  <si>
    <t>117m</t>
  </si>
  <si>
    <t>141m</t>
  </si>
  <si>
    <t>136m</t>
  </si>
  <si>
    <t>128m</t>
  </si>
  <si>
    <t>GEIDE, Aigars</t>
  </si>
  <si>
    <t>83m</t>
  </si>
  <si>
    <t>150m</t>
  </si>
  <si>
    <t>ŠČERBATIHS, Aleksandrs</t>
  </si>
  <si>
    <t>86m</t>
  </si>
  <si>
    <t>105m</t>
  </si>
  <si>
    <t>126m</t>
  </si>
  <si>
    <t>101m</t>
  </si>
  <si>
    <t>LAUR, Aleksandr</t>
  </si>
  <si>
    <t>197m</t>
  </si>
  <si>
    <t>181m</t>
  </si>
  <si>
    <t>178m</t>
  </si>
  <si>
    <t>230m</t>
  </si>
  <si>
    <t>ERMINASS, Jurijs</t>
  </si>
  <si>
    <t>109m</t>
  </si>
  <si>
    <t>122m</t>
  </si>
  <si>
    <t>ERMINASS, Valts</t>
  </si>
  <si>
    <t>144m</t>
  </si>
  <si>
    <t>120m</t>
  </si>
  <si>
    <t>153m</t>
  </si>
  <si>
    <t>SOKK, Tiimar</t>
  </si>
  <si>
    <t>184m</t>
  </si>
  <si>
    <t>168m</t>
  </si>
  <si>
    <t>347m</t>
  </si>
  <si>
    <t>127m</t>
  </si>
  <si>
    <t>SERGEJEVS, Aleksandrs</t>
  </si>
  <si>
    <t>220m</t>
  </si>
  <si>
    <t>PUDAN, Paavo</t>
  </si>
  <si>
    <t>LTU472</t>
  </si>
  <si>
    <t>EST 0091</t>
  </si>
  <si>
    <t>620YL</t>
  </si>
  <si>
    <t>270-YL</t>
  </si>
  <si>
    <t>est0163</t>
  </si>
  <si>
    <t>YL462</t>
  </si>
  <si>
    <t>295YL</t>
  </si>
  <si>
    <t>469YL</t>
  </si>
  <si>
    <t>491YL</t>
  </si>
  <si>
    <t>292YL</t>
  </si>
  <si>
    <t>271YL</t>
  </si>
  <si>
    <t>495YL</t>
  </si>
  <si>
    <t>EST-491</t>
  </si>
  <si>
    <t>272YL</t>
  </si>
  <si>
    <t>TIMOFEJEVS, Dmitrijs</t>
  </si>
  <si>
    <t>611YL</t>
  </si>
  <si>
    <t>FAI ID</t>
  </si>
  <si>
    <t>FAI</t>
  </si>
  <si>
    <t>180m</t>
  </si>
  <si>
    <t>Jun</t>
  </si>
  <si>
    <t>SunnyEst 2019 F5J - Overall Results  [Ādaži 01-02.06.2019]</t>
  </si>
  <si>
    <t>78m</t>
  </si>
  <si>
    <t>10,95</t>
  </si>
  <si>
    <t>653,8</t>
  </si>
  <si>
    <t>291,2</t>
  </si>
  <si>
    <t>313,5</t>
  </si>
  <si>
    <t>45,35</t>
  </si>
  <si>
    <t>1258,5</t>
  </si>
  <si>
    <t>142m</t>
  </si>
  <si>
    <t>189m</t>
  </si>
  <si>
    <t>904,9</t>
  </si>
  <si>
    <t>342,4</t>
  </si>
  <si>
    <t>53,59</t>
  </si>
  <si>
    <t>1487,3</t>
  </si>
  <si>
    <t>192m</t>
  </si>
  <si>
    <t>133m</t>
  </si>
  <si>
    <t>330,2</t>
  </si>
  <si>
    <t>370,5</t>
  </si>
  <si>
    <t>58,22</t>
  </si>
  <si>
    <t>1615,7</t>
  </si>
  <si>
    <t>174m</t>
  </si>
  <si>
    <t>129m</t>
  </si>
  <si>
    <t>895,7</t>
  </si>
  <si>
    <t>604,8</t>
  </si>
  <si>
    <t>79,14</t>
  </si>
  <si>
    <t>2196,5</t>
  </si>
  <si>
    <t>90m</t>
  </si>
  <si>
    <t>72m</t>
  </si>
  <si>
    <t>414,8</t>
  </si>
  <si>
    <t>910,7</t>
  </si>
  <si>
    <t>83,79</t>
  </si>
  <si>
    <t>2325,5</t>
  </si>
  <si>
    <t>100m</t>
  </si>
  <si>
    <t>87m</t>
  </si>
  <si>
    <t>775,3</t>
  </si>
  <si>
    <t>100,00</t>
  </si>
  <si>
    <t>2775,3</t>
  </si>
  <si>
    <t>SunnyEst 2019 F5J finals - Overall Results  [Adazi 2019.06.01.]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</si>
</sst>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20" fontId="0" fillId="0" borderId="23" xfId="0" applyNumberFormat="1" applyFill="1" applyBorder="1"/>
    <xf numFmtId="20" fontId="0" fillId="0" borderId="18" xfId="0" applyNumberFormat="1" applyFill="1" applyBorder="1"/>
    <xf numFmtId="20" fontId="0" fillId="0" borderId="28" xfId="0" applyNumberFormat="1" applyFill="1" applyBorder="1"/>
    <xf numFmtId="0" fontId="0" fillId="0" borderId="23" xfId="0" applyFill="1" applyBorder="1"/>
    <xf numFmtId="0" fontId="0" fillId="0" borderId="28" xfId="0" applyFill="1" applyBorder="1"/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24" xfId="0" applyFill="1" applyBorder="1"/>
    <xf numFmtId="0" fontId="0" fillId="0" borderId="29" xfId="0" applyFill="1" applyBorder="1"/>
    <xf numFmtId="0" fontId="17" fillId="0" borderId="0" xfId="0" applyFont="1"/>
    <xf numFmtId="0" fontId="17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4" xfId="0" applyFont="1" applyFill="1" applyBorder="1"/>
    <xf numFmtId="0" fontId="0" fillId="0" borderId="16" xfId="0" applyFont="1" applyFill="1" applyBorder="1"/>
    <xf numFmtId="0" fontId="2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1" fillId="0" borderId="0" xfId="42"/>
    <xf numFmtId="0" fontId="1" fillId="0" borderId="0" xfId="42" applyAlignment="1">
      <alignment horizontal="center"/>
    </xf>
    <xf numFmtId="0" fontId="1" fillId="0" borderId="19" xfId="42" applyBorder="1"/>
    <xf numFmtId="0" fontId="1" fillId="0" borderId="24" xfId="42" applyBorder="1"/>
    <xf numFmtId="0" fontId="1" fillId="0" borderId="19" xfId="42" applyBorder="1" applyAlignment="1">
      <alignment horizontal="center"/>
    </xf>
    <xf numFmtId="0" fontId="1" fillId="0" borderId="18" xfId="42" applyBorder="1"/>
    <xf numFmtId="0" fontId="1" fillId="0" borderId="23" xfId="42" applyBorder="1"/>
    <xf numFmtId="0" fontId="1" fillId="0" borderId="18" xfId="42" applyBorder="1" applyAlignment="1">
      <alignment horizontal="center"/>
    </xf>
    <xf numFmtId="20" fontId="1" fillId="0" borderId="18" xfId="42" applyNumberFormat="1" applyBorder="1"/>
    <xf numFmtId="20" fontId="1" fillId="0" borderId="23" xfId="42" applyNumberFormat="1" applyBorder="1"/>
    <xf numFmtId="0" fontId="17" fillId="0" borderId="17" xfId="42" applyFont="1" applyBorder="1" applyAlignment="1">
      <alignment horizontal="center"/>
    </xf>
    <xf numFmtId="0" fontId="17" fillId="0" borderId="22" xfId="42" applyFont="1" applyBorder="1" applyAlignment="1">
      <alignment horizontal="center"/>
    </xf>
    <xf numFmtId="0" fontId="1" fillId="0" borderId="17" xfId="42" applyBorder="1"/>
    <xf numFmtId="0" fontId="1" fillId="0" borderId="17" xfId="42" applyBorder="1" applyAlignment="1">
      <alignment horizontal="center"/>
    </xf>
    <xf numFmtId="0" fontId="19" fillId="0" borderId="0" xfId="42" applyFont="1" applyAlignment="1">
      <alignment horizontal="left"/>
    </xf>
    <xf numFmtId="0" fontId="17" fillId="0" borderId="22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7" fillId="0" borderId="27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42" applyFont="1" applyBorder="1" applyAlignment="1">
      <alignment horizontal="center" vertical="center"/>
    </xf>
    <xf numFmtId="0" fontId="17" fillId="0" borderId="10" xfId="42" applyFont="1" applyBorder="1" applyAlignment="1">
      <alignment vertical="center"/>
    </xf>
    <xf numFmtId="0" fontId="17" fillId="0" borderId="20" xfId="42" applyFont="1" applyBorder="1" applyAlignment="1">
      <alignment horizontal="center" vertical="center"/>
    </xf>
    <xf numFmtId="0" fontId="1" fillId="0" borderId="0" xfId="42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D11" sqref="D11"/>
    </sheetView>
  </sheetViews>
  <sheetFormatPr defaultRowHeight="15" x14ac:dyDescent="0.25"/>
  <cols>
    <col min="1" max="1" width="6.42578125" customWidth="1"/>
    <col min="2" max="2" width="28" bestFit="1" customWidth="1"/>
    <col min="3" max="4" width="5.7109375" style="1" customWidth="1"/>
    <col min="5" max="5" width="9.140625" style="2"/>
    <col min="6" max="9" width="9.140625" style="1"/>
  </cols>
  <sheetData>
    <row r="1" spans="1:16" ht="28.5" x14ac:dyDescent="0.45">
      <c r="J1" s="27" t="s">
        <v>138</v>
      </c>
    </row>
    <row r="3" spans="1:16" s="60" customFormat="1" ht="23.25" customHeight="1" x14ac:dyDescent="0.25">
      <c r="A3" s="53" t="s">
        <v>0</v>
      </c>
      <c r="B3" s="54" t="s">
        <v>1</v>
      </c>
      <c r="C3" s="53" t="s">
        <v>2</v>
      </c>
      <c r="D3" s="53" t="s">
        <v>137</v>
      </c>
      <c r="E3" s="55" t="s">
        <v>135</v>
      </c>
      <c r="F3" s="53" t="s">
        <v>134</v>
      </c>
      <c r="G3" s="53" t="s">
        <v>3</v>
      </c>
      <c r="H3" s="53" t="s">
        <v>4</v>
      </c>
      <c r="I3" s="56" t="s">
        <v>5</v>
      </c>
      <c r="J3" s="57" t="s">
        <v>6</v>
      </c>
      <c r="K3" s="53" t="s">
        <v>7</v>
      </c>
      <c r="L3" s="53" t="s">
        <v>8</v>
      </c>
      <c r="M3" s="53" t="s">
        <v>9</v>
      </c>
      <c r="N3" s="53" t="s">
        <v>10</v>
      </c>
      <c r="O3" s="58" t="s">
        <v>11</v>
      </c>
      <c r="P3" s="59" t="s">
        <v>12</v>
      </c>
    </row>
    <row r="4" spans="1:16" s="14" customFormat="1" x14ac:dyDescent="0.25">
      <c r="A4" s="19">
        <v>1</v>
      </c>
      <c r="B4" s="16" t="s">
        <v>13</v>
      </c>
      <c r="C4" s="19" t="s">
        <v>14</v>
      </c>
      <c r="D4" s="19"/>
      <c r="E4" s="20" t="s">
        <v>118</v>
      </c>
      <c r="F4" s="19">
        <v>27234</v>
      </c>
      <c r="G4" s="15">
        <f>I4-P4</f>
        <v>4984.2</v>
      </c>
      <c r="H4" s="19">
        <f>G4/G$4*100</f>
        <v>100</v>
      </c>
      <c r="I4" s="28">
        <f>SUM(J4:O4)</f>
        <v>5949.7</v>
      </c>
      <c r="J4" s="49">
        <v>1000</v>
      </c>
      <c r="K4" s="50">
        <v>1000</v>
      </c>
      <c r="L4" s="50">
        <v>965.5</v>
      </c>
      <c r="M4" s="50">
        <v>984.2</v>
      </c>
      <c r="N4" s="50">
        <v>1000</v>
      </c>
      <c r="O4" s="52">
        <v>1000</v>
      </c>
      <c r="P4" s="51">
        <f>MIN(J4:O4)</f>
        <v>965.5</v>
      </c>
    </row>
    <row r="5" spans="1:16" x14ac:dyDescent="0.25">
      <c r="A5" s="21"/>
      <c r="B5" s="17"/>
      <c r="C5" s="21"/>
      <c r="D5" s="21"/>
      <c r="E5" s="22"/>
      <c r="F5" s="21"/>
      <c r="G5" s="3"/>
      <c r="H5" s="21"/>
      <c r="I5" s="29"/>
      <c r="J5" s="5">
        <v>0.4152777777777778</v>
      </c>
      <c r="K5" s="6">
        <v>0.4152777777777778</v>
      </c>
      <c r="L5" s="6">
        <v>0.4145833333333333</v>
      </c>
      <c r="M5" s="6">
        <v>0.41388888888888892</v>
      </c>
      <c r="N5" s="6">
        <v>0.4152777777777778</v>
      </c>
      <c r="O5" s="7">
        <v>0.4152777777777778</v>
      </c>
      <c r="P5" s="25"/>
    </row>
    <row r="6" spans="1:16" x14ac:dyDescent="0.25">
      <c r="A6" s="21"/>
      <c r="B6" s="17"/>
      <c r="C6" s="21"/>
      <c r="D6" s="21"/>
      <c r="E6" s="22"/>
      <c r="F6" s="21"/>
      <c r="G6" s="3"/>
      <c r="H6" s="21"/>
      <c r="I6" s="29"/>
      <c r="J6" s="8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9" t="s">
        <v>20</v>
      </c>
      <c r="P6" s="25"/>
    </row>
    <row r="7" spans="1:16" x14ac:dyDescent="0.25">
      <c r="A7" s="23"/>
      <c r="B7" s="18"/>
      <c r="C7" s="23"/>
      <c r="D7" s="23"/>
      <c r="E7" s="24"/>
      <c r="F7" s="23"/>
      <c r="G7" s="10"/>
      <c r="H7" s="23"/>
      <c r="I7" s="30"/>
      <c r="J7" s="12">
        <v>45</v>
      </c>
      <c r="K7" s="11">
        <v>45</v>
      </c>
      <c r="L7" s="11">
        <v>45</v>
      </c>
      <c r="M7" s="11">
        <v>50</v>
      </c>
      <c r="N7" s="11">
        <v>50</v>
      </c>
      <c r="O7" s="13">
        <v>40</v>
      </c>
      <c r="P7" s="26"/>
    </row>
    <row r="8" spans="1:16" s="14" customFormat="1" x14ac:dyDescent="0.25">
      <c r="A8" s="19">
        <v>2</v>
      </c>
      <c r="B8" s="16" t="s">
        <v>39</v>
      </c>
      <c r="C8" s="19" t="s">
        <v>61</v>
      </c>
      <c r="D8" s="19"/>
      <c r="E8" s="20" t="s">
        <v>120</v>
      </c>
      <c r="F8" s="19">
        <v>130921</v>
      </c>
      <c r="G8" s="15">
        <f>I8-P8</f>
        <v>4750.3999999999996</v>
      </c>
      <c r="H8" s="31">
        <f>G8/G$4*100</f>
        <v>95.309176999317842</v>
      </c>
      <c r="I8" s="28">
        <f t="shared" ref="I8" si="0">SUM(J8:O8)</f>
        <v>5403.7999999999993</v>
      </c>
      <c r="J8" s="49">
        <v>968.3</v>
      </c>
      <c r="K8" s="50">
        <v>1000</v>
      </c>
      <c r="L8" s="50">
        <v>1000</v>
      </c>
      <c r="M8" s="50">
        <v>953.6</v>
      </c>
      <c r="N8" s="50">
        <v>828.5</v>
      </c>
      <c r="O8" s="52">
        <v>653.4</v>
      </c>
      <c r="P8" s="51">
        <f t="shared" ref="P8" si="1">MIN(J8:O8)</f>
        <v>653.4</v>
      </c>
    </row>
    <row r="9" spans="1:16" x14ac:dyDescent="0.25">
      <c r="A9" s="21"/>
      <c r="B9" s="17"/>
      <c r="C9" s="21"/>
      <c r="D9" s="21"/>
      <c r="E9" s="22"/>
      <c r="F9" s="21"/>
      <c r="G9" s="3"/>
      <c r="H9" s="32"/>
      <c r="I9" s="29"/>
      <c r="J9" s="5">
        <v>0.41388888888888892</v>
      </c>
      <c r="K9" s="6">
        <v>0.41388888888888892</v>
      </c>
      <c r="L9" s="6">
        <v>0.4152777777777778</v>
      </c>
      <c r="M9" s="6">
        <v>0.3888888888888889</v>
      </c>
      <c r="N9" s="6">
        <v>0.33263888888888887</v>
      </c>
      <c r="O9" s="7">
        <v>0.29444444444444445</v>
      </c>
      <c r="P9" s="25"/>
    </row>
    <row r="10" spans="1:16" x14ac:dyDescent="0.25">
      <c r="A10" s="21"/>
      <c r="B10" s="17"/>
      <c r="C10" s="21"/>
      <c r="D10" s="21"/>
      <c r="E10" s="22"/>
      <c r="F10" s="21"/>
      <c r="G10" s="3"/>
      <c r="H10" s="32"/>
      <c r="I10" s="29"/>
      <c r="J10" s="8" t="s">
        <v>16</v>
      </c>
      <c r="K10" s="4" t="s">
        <v>40</v>
      </c>
      <c r="L10" s="4" t="s">
        <v>41</v>
      </c>
      <c r="M10" s="4" t="s">
        <v>42</v>
      </c>
      <c r="N10" s="4" t="s">
        <v>43</v>
      </c>
      <c r="O10" s="9" t="s">
        <v>44</v>
      </c>
      <c r="P10" s="25"/>
    </row>
    <row r="11" spans="1:16" x14ac:dyDescent="0.25">
      <c r="A11" s="23"/>
      <c r="B11" s="18"/>
      <c r="C11" s="23"/>
      <c r="D11" s="23"/>
      <c r="E11" s="24"/>
      <c r="F11" s="23"/>
      <c r="G11" s="10"/>
      <c r="H11" s="33"/>
      <c r="I11" s="30"/>
      <c r="J11" s="12">
        <v>35</v>
      </c>
      <c r="K11" s="11">
        <v>50</v>
      </c>
      <c r="L11" s="11">
        <v>35</v>
      </c>
      <c r="M11" s="11">
        <v>0</v>
      </c>
      <c r="N11" s="11">
        <v>30</v>
      </c>
      <c r="O11" s="13">
        <v>0</v>
      </c>
      <c r="P11" s="26"/>
    </row>
    <row r="12" spans="1:16" s="14" customFormat="1" x14ac:dyDescent="0.25">
      <c r="A12" s="19">
        <v>3</v>
      </c>
      <c r="B12" s="16" t="s">
        <v>45</v>
      </c>
      <c r="C12" s="19" t="s">
        <v>67</v>
      </c>
      <c r="D12" s="19"/>
      <c r="E12" s="20">
        <v>266995</v>
      </c>
      <c r="F12" s="19">
        <v>65180</v>
      </c>
      <c r="G12" s="15">
        <f>I12-P12</f>
        <v>4706.1000000000004</v>
      </c>
      <c r="H12" s="31">
        <f>G12/G$4*100</f>
        <v>94.420368364030352</v>
      </c>
      <c r="I12" s="28">
        <f t="shared" ref="I12" si="2">SUM(J12:O12)</f>
        <v>5232.4000000000005</v>
      </c>
      <c r="J12" s="49">
        <v>946.5</v>
      </c>
      <c r="K12" s="50">
        <v>933.3</v>
      </c>
      <c r="L12" s="50">
        <v>953</v>
      </c>
      <c r="M12" s="50">
        <v>873.3</v>
      </c>
      <c r="N12" s="50">
        <v>1000</v>
      </c>
      <c r="O12" s="52">
        <v>526.29999999999995</v>
      </c>
      <c r="P12" s="51">
        <f t="shared" ref="P12" si="3">MIN(J12:O12)</f>
        <v>526.29999999999995</v>
      </c>
    </row>
    <row r="13" spans="1:16" x14ac:dyDescent="0.25">
      <c r="A13" s="21"/>
      <c r="B13" s="17"/>
      <c r="C13" s="21"/>
      <c r="D13" s="21"/>
      <c r="E13" s="22"/>
      <c r="F13" s="21"/>
      <c r="G13" s="3"/>
      <c r="H13" s="32"/>
      <c r="I13" s="29"/>
      <c r="J13" s="5">
        <v>0.4145833333333333</v>
      </c>
      <c r="K13" s="6">
        <v>0.4145833333333333</v>
      </c>
      <c r="L13" s="6">
        <v>0.4145833333333333</v>
      </c>
      <c r="M13" s="6">
        <v>0.40763888888888888</v>
      </c>
      <c r="N13" s="6">
        <v>0.41111111111111115</v>
      </c>
      <c r="O13" s="7">
        <v>0.22916666666666666</v>
      </c>
      <c r="P13" s="25"/>
    </row>
    <row r="14" spans="1:16" x14ac:dyDescent="0.25">
      <c r="A14" s="21"/>
      <c r="B14" s="17"/>
      <c r="C14" s="21"/>
      <c r="D14" s="21"/>
      <c r="E14" s="22"/>
      <c r="F14" s="21"/>
      <c r="G14" s="3"/>
      <c r="H14" s="32"/>
      <c r="I14" s="29"/>
      <c r="J14" s="8" t="s">
        <v>46</v>
      </c>
      <c r="K14" s="4" t="s">
        <v>47</v>
      </c>
      <c r="L14" s="4" t="s">
        <v>48</v>
      </c>
      <c r="M14" s="4" t="s">
        <v>49</v>
      </c>
      <c r="N14" s="4" t="s">
        <v>50</v>
      </c>
      <c r="O14" s="9" t="s">
        <v>51</v>
      </c>
      <c r="P14" s="25"/>
    </row>
    <row r="15" spans="1:16" x14ac:dyDescent="0.25">
      <c r="A15" s="23"/>
      <c r="B15" s="18"/>
      <c r="C15" s="23"/>
      <c r="D15" s="23"/>
      <c r="E15" s="24"/>
      <c r="F15" s="23"/>
      <c r="G15" s="10"/>
      <c r="H15" s="33"/>
      <c r="I15" s="30"/>
      <c r="J15" s="12">
        <v>40</v>
      </c>
      <c r="K15" s="11">
        <v>40</v>
      </c>
      <c r="L15" s="11">
        <v>40</v>
      </c>
      <c r="M15" s="11">
        <v>40</v>
      </c>
      <c r="N15" s="11">
        <v>45</v>
      </c>
      <c r="O15" s="13">
        <v>40</v>
      </c>
      <c r="P15" s="26"/>
    </row>
    <row r="16" spans="1:16" s="14" customFormat="1" x14ac:dyDescent="0.25">
      <c r="A16" s="19">
        <v>4</v>
      </c>
      <c r="B16" s="16" t="s">
        <v>30</v>
      </c>
      <c r="C16" s="19" t="s">
        <v>67</v>
      </c>
      <c r="D16" s="19"/>
      <c r="E16" s="20" t="s">
        <v>119</v>
      </c>
      <c r="F16" s="19">
        <v>29229</v>
      </c>
      <c r="G16" s="15">
        <f t="shared" ref="G16" si="4">I16-P16</f>
        <v>4569.1000000000004</v>
      </c>
      <c r="H16" s="31">
        <f>G16/G$4*100</f>
        <v>91.671682516752952</v>
      </c>
      <c r="I16" s="28">
        <f t="shared" ref="I16" si="5">SUM(J16:O16)</f>
        <v>5102.1000000000004</v>
      </c>
      <c r="J16" s="49">
        <v>973.7</v>
      </c>
      <c r="K16" s="50">
        <v>971.1</v>
      </c>
      <c r="L16" s="50">
        <v>953.8</v>
      </c>
      <c r="M16" s="50">
        <v>675.3</v>
      </c>
      <c r="N16" s="50">
        <v>995.2</v>
      </c>
      <c r="O16" s="52">
        <v>533</v>
      </c>
      <c r="P16" s="51">
        <f t="shared" ref="P16" si="6">MIN(J16:O16)</f>
        <v>533</v>
      </c>
    </row>
    <row r="17" spans="1:16" x14ac:dyDescent="0.25">
      <c r="A17" s="21"/>
      <c r="B17" s="17"/>
      <c r="C17" s="21"/>
      <c r="D17" s="21"/>
      <c r="E17" s="22"/>
      <c r="F17" s="21"/>
      <c r="G17" s="3"/>
      <c r="H17" s="32"/>
      <c r="I17" s="29"/>
      <c r="J17" s="5">
        <v>0.4152777777777778</v>
      </c>
      <c r="K17" s="6">
        <v>0.4145833333333333</v>
      </c>
      <c r="L17" s="6">
        <v>0.4145833333333333</v>
      </c>
      <c r="M17" s="6">
        <v>0.27916666666666667</v>
      </c>
      <c r="N17" s="6">
        <v>0.41597222222222219</v>
      </c>
      <c r="O17" s="7">
        <v>0.21041666666666667</v>
      </c>
      <c r="P17" s="25"/>
    </row>
    <row r="18" spans="1:16" x14ac:dyDescent="0.25">
      <c r="A18" s="21"/>
      <c r="B18" s="17"/>
      <c r="C18" s="21"/>
      <c r="D18" s="21"/>
      <c r="E18" s="22"/>
      <c r="F18" s="21"/>
      <c r="G18" s="3"/>
      <c r="H18" s="32"/>
      <c r="I18" s="29"/>
      <c r="J18" s="8" t="s">
        <v>31</v>
      </c>
      <c r="K18" s="4" t="s">
        <v>32</v>
      </c>
      <c r="L18" s="4" t="s">
        <v>33</v>
      </c>
      <c r="M18" s="4" t="s">
        <v>34</v>
      </c>
      <c r="N18" s="4" t="s">
        <v>35</v>
      </c>
      <c r="O18" s="9" t="s">
        <v>36</v>
      </c>
      <c r="P18" s="25"/>
    </row>
    <row r="19" spans="1:16" x14ac:dyDescent="0.25">
      <c r="A19" s="23"/>
      <c r="B19" s="18"/>
      <c r="C19" s="23"/>
      <c r="D19" s="23"/>
      <c r="E19" s="24"/>
      <c r="F19" s="23"/>
      <c r="G19" s="10"/>
      <c r="H19" s="33"/>
      <c r="I19" s="30"/>
      <c r="J19" s="12">
        <v>40</v>
      </c>
      <c r="K19" s="11">
        <v>35</v>
      </c>
      <c r="L19" s="11">
        <v>35</v>
      </c>
      <c r="M19" s="11">
        <v>10</v>
      </c>
      <c r="N19" s="11">
        <v>45</v>
      </c>
      <c r="O19" s="13">
        <v>50</v>
      </c>
      <c r="P19" s="26"/>
    </row>
    <row r="20" spans="1:16" s="14" customFormat="1" x14ac:dyDescent="0.25">
      <c r="A20" s="19">
        <v>5</v>
      </c>
      <c r="B20" s="16" t="s">
        <v>22</v>
      </c>
      <c r="C20" s="19" t="s">
        <v>14</v>
      </c>
      <c r="D20" s="19"/>
      <c r="E20" s="20">
        <v>261911</v>
      </c>
      <c r="F20" s="19">
        <v>94243</v>
      </c>
      <c r="G20" s="15">
        <f t="shared" ref="G20" si="7">I20-P20</f>
        <v>4539.3</v>
      </c>
      <c r="H20" s="31">
        <f t="shared" ref="H20" si="8">G20/G$4*100</f>
        <v>91.07379318646926</v>
      </c>
      <c r="I20" s="28">
        <f t="shared" ref="I20" si="9">SUM(J20:O20)</f>
        <v>5082.8</v>
      </c>
      <c r="J20" s="49">
        <v>1000</v>
      </c>
      <c r="K20" s="50">
        <v>961.5</v>
      </c>
      <c r="L20" s="50">
        <v>995</v>
      </c>
      <c r="M20" s="50">
        <v>582.79999999999995</v>
      </c>
      <c r="N20" s="50">
        <v>543.5</v>
      </c>
      <c r="O20" s="52">
        <v>1000</v>
      </c>
      <c r="P20" s="51">
        <f t="shared" ref="P20" si="10">MIN(J20:O20)</f>
        <v>543.5</v>
      </c>
    </row>
    <row r="21" spans="1:16" x14ac:dyDescent="0.25">
      <c r="A21" s="21"/>
      <c r="B21" s="17"/>
      <c r="C21" s="21"/>
      <c r="D21" s="21"/>
      <c r="E21" s="22"/>
      <c r="F21" s="21"/>
      <c r="G21" s="3"/>
      <c r="H21" s="32"/>
      <c r="I21" s="29"/>
      <c r="J21" s="5">
        <v>0.41250000000000003</v>
      </c>
      <c r="K21" s="6">
        <v>0.4152777777777778</v>
      </c>
      <c r="L21" s="6">
        <v>0.41597222222222219</v>
      </c>
      <c r="M21" s="6">
        <v>0.12291666666666667</v>
      </c>
      <c r="N21" s="6">
        <v>0.26805555555555555</v>
      </c>
      <c r="O21" s="7">
        <v>0.4152777777777778</v>
      </c>
      <c r="P21" s="25"/>
    </row>
    <row r="22" spans="1:16" x14ac:dyDescent="0.25">
      <c r="A22" s="21"/>
      <c r="B22" s="17"/>
      <c r="C22" s="21"/>
      <c r="D22" s="21"/>
      <c r="E22" s="22"/>
      <c r="F22" s="21"/>
      <c r="G22" s="3"/>
      <c r="H22" s="32"/>
      <c r="I22" s="29"/>
      <c r="J22" s="8" t="s">
        <v>23</v>
      </c>
      <c r="K22" s="4" t="s">
        <v>24</v>
      </c>
      <c r="L22" s="4" t="s">
        <v>25</v>
      </c>
      <c r="M22" s="4" t="s">
        <v>26</v>
      </c>
      <c r="N22" s="4" t="s">
        <v>27</v>
      </c>
      <c r="O22" s="9" t="s">
        <v>28</v>
      </c>
      <c r="P22" s="25"/>
    </row>
    <row r="23" spans="1:16" x14ac:dyDescent="0.25">
      <c r="A23" s="23"/>
      <c r="B23" s="18"/>
      <c r="C23" s="23"/>
      <c r="D23" s="23"/>
      <c r="E23" s="24"/>
      <c r="F23" s="23"/>
      <c r="G23" s="10"/>
      <c r="H23" s="33"/>
      <c r="I23" s="30"/>
      <c r="J23" s="12">
        <v>40</v>
      </c>
      <c r="K23" s="11">
        <v>50</v>
      </c>
      <c r="L23" s="11">
        <v>50</v>
      </c>
      <c r="M23" s="11">
        <v>50</v>
      </c>
      <c r="N23" s="11">
        <v>5</v>
      </c>
      <c r="O23" s="13">
        <v>50</v>
      </c>
      <c r="P23" s="26"/>
    </row>
    <row r="24" spans="1:16" s="14" customFormat="1" x14ac:dyDescent="0.25">
      <c r="A24" s="19">
        <v>6</v>
      </c>
      <c r="B24" s="16" t="s">
        <v>53</v>
      </c>
      <c r="C24" s="19" t="s">
        <v>14</v>
      </c>
      <c r="D24" s="19"/>
      <c r="E24" s="20">
        <v>261912</v>
      </c>
      <c r="F24" s="19">
        <v>84841</v>
      </c>
      <c r="G24" s="15">
        <f t="shared" ref="G24" si="11">I24-P24</f>
        <v>4456.8</v>
      </c>
      <c r="H24" s="31">
        <f t="shared" ref="H24" si="12">G24/G$4*100</f>
        <v>89.418562657999288</v>
      </c>
      <c r="I24" s="28">
        <f t="shared" ref="I24" si="13">SUM(J24:O24)</f>
        <v>4679.8</v>
      </c>
      <c r="J24" s="49">
        <v>223</v>
      </c>
      <c r="K24" s="50">
        <v>967.1</v>
      </c>
      <c r="L24" s="50">
        <v>974.4</v>
      </c>
      <c r="M24" s="50">
        <v>1000</v>
      </c>
      <c r="N24" s="50">
        <v>571.70000000000005</v>
      </c>
      <c r="O24" s="52">
        <v>943.6</v>
      </c>
      <c r="P24" s="51">
        <f t="shared" ref="P24" si="14">MIN(J24:O24)</f>
        <v>223</v>
      </c>
    </row>
    <row r="25" spans="1:16" x14ac:dyDescent="0.25">
      <c r="A25" s="21"/>
      <c r="B25" s="17"/>
      <c r="C25" s="21"/>
      <c r="D25" s="21"/>
      <c r="E25" s="22"/>
      <c r="F25" s="21"/>
      <c r="G25" s="3"/>
      <c r="H25" s="32"/>
      <c r="I25" s="29"/>
      <c r="J25" s="5">
        <v>8.1944444444444445E-2</v>
      </c>
      <c r="K25" s="6">
        <v>0.41319444444444442</v>
      </c>
      <c r="L25" s="6">
        <v>0.4145833333333333</v>
      </c>
      <c r="M25" s="6">
        <v>0.41388888888888892</v>
      </c>
      <c r="N25" s="6">
        <v>0.24374999999999999</v>
      </c>
      <c r="O25" s="7">
        <v>0.41041666666666665</v>
      </c>
      <c r="P25" s="25"/>
    </row>
    <row r="26" spans="1:16" x14ac:dyDescent="0.25">
      <c r="A26" s="21"/>
      <c r="B26" s="17"/>
      <c r="C26" s="21"/>
      <c r="D26" s="21"/>
      <c r="E26" s="22"/>
      <c r="F26" s="21"/>
      <c r="G26" s="3"/>
      <c r="H26" s="32"/>
      <c r="I26" s="29"/>
      <c r="J26" s="8" t="s">
        <v>54</v>
      </c>
      <c r="K26" s="4" t="s">
        <v>55</v>
      </c>
      <c r="L26" s="4" t="s">
        <v>23</v>
      </c>
      <c r="M26" s="4" t="s">
        <v>56</v>
      </c>
      <c r="N26" s="4" t="s">
        <v>57</v>
      </c>
      <c r="O26" s="9" t="s">
        <v>58</v>
      </c>
      <c r="P26" s="25"/>
    </row>
    <row r="27" spans="1:16" x14ac:dyDescent="0.25">
      <c r="A27" s="23"/>
      <c r="B27" s="18"/>
      <c r="C27" s="23"/>
      <c r="D27" s="23"/>
      <c r="E27" s="24"/>
      <c r="F27" s="23"/>
      <c r="G27" s="10"/>
      <c r="H27" s="33"/>
      <c r="I27" s="30"/>
      <c r="J27" s="12">
        <v>50</v>
      </c>
      <c r="K27" s="11">
        <v>50</v>
      </c>
      <c r="L27" s="11">
        <v>45</v>
      </c>
      <c r="M27" s="11">
        <v>45</v>
      </c>
      <c r="N27" s="11">
        <v>40</v>
      </c>
      <c r="O27" s="13">
        <v>35</v>
      </c>
      <c r="P27" s="26"/>
    </row>
    <row r="28" spans="1:16" s="14" customFormat="1" x14ac:dyDescent="0.25">
      <c r="A28" s="19">
        <v>7</v>
      </c>
      <c r="B28" s="16" t="s">
        <v>72</v>
      </c>
      <c r="C28" s="19" t="s">
        <v>61</v>
      </c>
      <c r="D28" s="19"/>
      <c r="E28" s="20" t="s">
        <v>123</v>
      </c>
      <c r="F28" s="19">
        <v>84887</v>
      </c>
      <c r="G28" s="15">
        <f>I28-P28</f>
        <v>4309.3</v>
      </c>
      <c r="H28" s="31">
        <f>G28/G$4*100</f>
        <v>86.459211107098426</v>
      </c>
      <c r="I28" s="28">
        <f t="shared" ref="I28" si="15">SUM(J28:O28)</f>
        <v>4309.3</v>
      </c>
      <c r="J28" s="49">
        <v>1000</v>
      </c>
      <c r="K28" s="50">
        <v>875.4</v>
      </c>
      <c r="L28" s="50">
        <v>1000</v>
      </c>
      <c r="M28" s="50">
        <v>1000</v>
      </c>
      <c r="N28" s="50">
        <v>0</v>
      </c>
      <c r="O28" s="52">
        <v>433.9</v>
      </c>
      <c r="P28" s="51">
        <f t="shared" ref="P28" si="16">MIN(J28:O28)</f>
        <v>0</v>
      </c>
    </row>
    <row r="29" spans="1:16" x14ac:dyDescent="0.25">
      <c r="A29" s="21"/>
      <c r="B29" s="17"/>
      <c r="C29" s="21"/>
      <c r="D29" s="21"/>
      <c r="E29" s="22"/>
      <c r="F29" s="21"/>
      <c r="G29" s="3"/>
      <c r="H29" s="32"/>
      <c r="I29" s="29"/>
      <c r="J29" s="5">
        <v>0.4152777777777778</v>
      </c>
      <c r="K29" s="6">
        <v>0.3347222222222222</v>
      </c>
      <c r="L29" s="6">
        <v>0.4145833333333333</v>
      </c>
      <c r="M29" s="6">
        <v>0.41180555555555554</v>
      </c>
      <c r="N29" s="6">
        <v>0</v>
      </c>
      <c r="O29" s="7">
        <v>0.23472222222222219</v>
      </c>
      <c r="P29" s="25"/>
    </row>
    <row r="30" spans="1:16" x14ac:dyDescent="0.25">
      <c r="A30" s="21"/>
      <c r="B30" s="17"/>
      <c r="C30" s="21"/>
      <c r="D30" s="21"/>
      <c r="E30" s="22"/>
      <c r="F30" s="21"/>
      <c r="G30" s="3"/>
      <c r="H30" s="32"/>
      <c r="I30" s="29"/>
      <c r="J30" s="8" t="s">
        <v>73</v>
      </c>
      <c r="K30" s="4" t="s">
        <v>42</v>
      </c>
      <c r="L30" s="4" t="s">
        <v>16</v>
      </c>
      <c r="M30" s="4" t="s">
        <v>74</v>
      </c>
      <c r="N30" s="4" t="s">
        <v>21</v>
      </c>
      <c r="O30" s="9" t="s">
        <v>48</v>
      </c>
      <c r="P30" s="25"/>
    </row>
    <row r="31" spans="1:16" x14ac:dyDescent="0.25">
      <c r="A31" s="23"/>
      <c r="B31" s="18"/>
      <c r="C31" s="23"/>
      <c r="D31" s="23"/>
      <c r="E31" s="24"/>
      <c r="F31" s="23"/>
      <c r="G31" s="10"/>
      <c r="H31" s="33"/>
      <c r="I31" s="30"/>
      <c r="J31" s="12">
        <v>40</v>
      </c>
      <c r="K31" s="11">
        <v>0</v>
      </c>
      <c r="L31" s="11">
        <v>45</v>
      </c>
      <c r="M31" s="11">
        <v>5</v>
      </c>
      <c r="N31" s="11">
        <v>0</v>
      </c>
      <c r="O31" s="13">
        <v>0</v>
      </c>
      <c r="P31" s="26"/>
    </row>
    <row r="32" spans="1:16" s="14" customFormat="1" x14ac:dyDescent="0.25">
      <c r="A32" s="19">
        <v>8</v>
      </c>
      <c r="B32" s="16" t="s">
        <v>60</v>
      </c>
      <c r="C32" s="19" t="s">
        <v>61</v>
      </c>
      <c r="D32" s="19"/>
      <c r="E32" s="20" t="s">
        <v>121</v>
      </c>
      <c r="F32" s="19">
        <v>83074</v>
      </c>
      <c r="G32" s="15">
        <f t="shared" ref="G32" si="17">I32-P32</f>
        <v>3966.3000099999999</v>
      </c>
      <c r="H32" s="31">
        <f t="shared" ref="H32" si="18">G32/G$4*100</f>
        <v>79.577464989366405</v>
      </c>
      <c r="I32" s="28">
        <f t="shared" ref="I32" si="19">SUM(J32:O32)</f>
        <v>3966.3000099999999</v>
      </c>
      <c r="J32" s="49">
        <v>0</v>
      </c>
      <c r="K32" s="50">
        <v>966.3</v>
      </c>
      <c r="L32" s="50">
        <v>1000</v>
      </c>
      <c r="M32" s="50">
        <v>1.0000000000000001E-5</v>
      </c>
      <c r="N32" s="50">
        <v>1000</v>
      </c>
      <c r="O32" s="52">
        <v>1000</v>
      </c>
      <c r="P32" s="51">
        <f t="shared" ref="P32" si="20">MIN(J32:O32)</f>
        <v>0</v>
      </c>
    </row>
    <row r="33" spans="1:16" x14ac:dyDescent="0.25">
      <c r="A33" s="21"/>
      <c r="B33" s="17"/>
      <c r="C33" s="21"/>
      <c r="D33" s="21"/>
      <c r="E33" s="22"/>
      <c r="F33" s="21"/>
      <c r="G33" s="3"/>
      <c r="H33" s="32"/>
      <c r="I33" s="29"/>
      <c r="J33" s="5">
        <v>0</v>
      </c>
      <c r="K33" s="6">
        <v>0.41250000000000003</v>
      </c>
      <c r="L33" s="6">
        <v>0.4152777777777778</v>
      </c>
      <c r="M33" s="6">
        <v>0</v>
      </c>
      <c r="N33" s="6">
        <v>0.40833333333333338</v>
      </c>
      <c r="O33" s="7">
        <v>0.40902777777777777</v>
      </c>
      <c r="P33" s="25"/>
    </row>
    <row r="34" spans="1:16" x14ac:dyDescent="0.25">
      <c r="A34" s="21"/>
      <c r="B34" s="17"/>
      <c r="C34" s="21"/>
      <c r="D34" s="21"/>
      <c r="E34" s="22"/>
      <c r="F34" s="21"/>
      <c r="G34" s="3"/>
      <c r="H34" s="32"/>
      <c r="I34" s="29"/>
      <c r="J34" s="8" t="s">
        <v>21</v>
      </c>
      <c r="K34" s="4" t="s">
        <v>62</v>
      </c>
      <c r="L34" s="4" t="s">
        <v>63</v>
      </c>
      <c r="M34" s="4" t="s">
        <v>21</v>
      </c>
      <c r="N34" s="4" t="s">
        <v>64</v>
      </c>
      <c r="O34" s="9" t="s">
        <v>65</v>
      </c>
      <c r="P34" s="25"/>
    </row>
    <row r="35" spans="1:16" x14ac:dyDescent="0.25">
      <c r="A35" s="23"/>
      <c r="B35" s="18"/>
      <c r="C35" s="23"/>
      <c r="D35" s="23"/>
      <c r="E35" s="24"/>
      <c r="F35" s="23"/>
      <c r="G35" s="10"/>
      <c r="H35" s="33"/>
      <c r="I35" s="30"/>
      <c r="J35" s="12">
        <v>0</v>
      </c>
      <c r="K35" s="11">
        <v>50</v>
      </c>
      <c r="L35" s="11">
        <v>50</v>
      </c>
      <c r="M35" s="11">
        <v>0</v>
      </c>
      <c r="N35" s="11">
        <v>30</v>
      </c>
      <c r="O35" s="13">
        <v>50</v>
      </c>
      <c r="P35" s="26"/>
    </row>
    <row r="36" spans="1:16" s="14" customFormat="1" x14ac:dyDescent="0.25">
      <c r="A36" s="19">
        <v>9</v>
      </c>
      <c r="B36" s="16" t="s">
        <v>93</v>
      </c>
      <c r="C36" s="19" t="s">
        <v>61</v>
      </c>
      <c r="D36" s="19"/>
      <c r="E36" s="20" t="s">
        <v>127</v>
      </c>
      <c r="F36" s="19">
        <v>84896</v>
      </c>
      <c r="G36" s="15">
        <f>I36-P36</f>
        <v>3930.2999999999997</v>
      </c>
      <c r="H36" s="31">
        <f>G36/G$4*100</f>
        <v>78.855182376309131</v>
      </c>
      <c r="I36" s="28">
        <f t="shared" ref="I36" si="21">SUM(J36:O36)</f>
        <v>4210.7</v>
      </c>
      <c r="J36" s="49">
        <v>280.39999999999998</v>
      </c>
      <c r="K36" s="50">
        <v>363.8</v>
      </c>
      <c r="L36" s="50">
        <v>960.4</v>
      </c>
      <c r="M36" s="50">
        <v>797.3</v>
      </c>
      <c r="N36" s="50">
        <v>873.3</v>
      </c>
      <c r="O36" s="52">
        <v>935.5</v>
      </c>
      <c r="P36" s="51">
        <f t="shared" ref="P36" si="22">MIN(J36:O36)</f>
        <v>280.39999999999998</v>
      </c>
    </row>
    <row r="37" spans="1:16" x14ac:dyDescent="0.25">
      <c r="A37" s="21"/>
      <c r="B37" s="17"/>
      <c r="C37" s="21"/>
      <c r="D37" s="21"/>
      <c r="E37" s="22"/>
      <c r="F37" s="21"/>
      <c r="G37" s="3"/>
      <c r="H37" s="32"/>
      <c r="I37" s="29"/>
      <c r="J37" s="5">
        <v>0.14305555555555557</v>
      </c>
      <c r="K37" s="6">
        <v>0.16250000000000001</v>
      </c>
      <c r="L37" s="6">
        <v>0.4069444444444445</v>
      </c>
      <c r="M37" s="6">
        <v>0.15069444444444444</v>
      </c>
      <c r="N37" s="6">
        <v>0.4055555555555555</v>
      </c>
      <c r="O37" s="7">
        <v>0.4055555555555555</v>
      </c>
      <c r="P37" s="25"/>
    </row>
    <row r="38" spans="1:16" x14ac:dyDescent="0.25">
      <c r="A38" s="21"/>
      <c r="B38" s="17"/>
      <c r="C38" s="21"/>
      <c r="D38" s="21"/>
      <c r="E38" s="22"/>
      <c r="F38" s="21"/>
      <c r="G38" s="3"/>
      <c r="H38" s="32"/>
      <c r="I38" s="29"/>
      <c r="J38" s="8" t="s">
        <v>55</v>
      </c>
      <c r="K38" s="4" t="s">
        <v>94</v>
      </c>
      <c r="L38" s="4" t="s">
        <v>33</v>
      </c>
      <c r="M38" s="4" t="s">
        <v>95</v>
      </c>
      <c r="N38" s="4" t="s">
        <v>96</v>
      </c>
      <c r="O38" s="9" t="s">
        <v>24</v>
      </c>
      <c r="P38" s="25"/>
    </row>
    <row r="39" spans="1:16" x14ac:dyDescent="0.25">
      <c r="A39" s="23"/>
      <c r="B39" s="18"/>
      <c r="C39" s="23"/>
      <c r="D39" s="23"/>
      <c r="E39" s="24"/>
      <c r="F39" s="23"/>
      <c r="G39" s="10"/>
      <c r="H39" s="33"/>
      <c r="I39" s="30"/>
      <c r="J39" s="12">
        <v>0</v>
      </c>
      <c r="K39" s="11">
        <v>30</v>
      </c>
      <c r="L39" s="11">
        <v>50</v>
      </c>
      <c r="M39" s="11">
        <v>40</v>
      </c>
      <c r="N39" s="11">
        <v>20</v>
      </c>
      <c r="O39" s="13">
        <v>45</v>
      </c>
      <c r="P39" s="26"/>
    </row>
    <row r="40" spans="1:16" s="14" customFormat="1" x14ac:dyDescent="0.25">
      <c r="A40" s="19">
        <v>10</v>
      </c>
      <c r="B40" s="16" t="s">
        <v>90</v>
      </c>
      <c r="C40" s="19" t="s">
        <v>61</v>
      </c>
      <c r="D40" s="19"/>
      <c r="E40" s="20" t="s">
        <v>126</v>
      </c>
      <c r="F40" s="19">
        <v>83068</v>
      </c>
      <c r="G40" s="15">
        <f>I40-P40</f>
        <v>3739.5</v>
      </c>
      <c r="H40" s="31">
        <f>G40/G$4*100</f>
        <v>75.027085590465873</v>
      </c>
      <c r="I40" s="28">
        <f t="shared" ref="I40" si="23">SUM(J40:O40)</f>
        <v>4019.2</v>
      </c>
      <c r="J40" s="49">
        <v>496.6</v>
      </c>
      <c r="K40" s="50">
        <v>973.7</v>
      </c>
      <c r="L40" s="50">
        <v>347.1</v>
      </c>
      <c r="M40" s="50">
        <v>1000</v>
      </c>
      <c r="N40" s="50">
        <v>279.7</v>
      </c>
      <c r="O40" s="52">
        <v>922.1</v>
      </c>
      <c r="P40" s="51">
        <f t="shared" ref="P40" si="24">MIN(J40:O40)</f>
        <v>279.7</v>
      </c>
    </row>
    <row r="41" spans="1:16" x14ac:dyDescent="0.25">
      <c r="A41" s="21"/>
      <c r="B41" s="17"/>
      <c r="C41" s="21"/>
      <c r="D41" s="21"/>
      <c r="E41" s="22"/>
      <c r="F41" s="21"/>
      <c r="G41" s="3"/>
      <c r="H41" s="32"/>
      <c r="I41" s="29"/>
      <c r="J41" s="5">
        <v>0.24444444444444446</v>
      </c>
      <c r="K41" s="6">
        <v>0.4152777777777778</v>
      </c>
      <c r="L41" s="6">
        <v>0.15486111111111112</v>
      </c>
      <c r="M41" s="6">
        <v>0.21666666666666667</v>
      </c>
      <c r="N41" s="6">
        <v>0.11805555555555557</v>
      </c>
      <c r="O41" s="7">
        <v>0.40208333333333335</v>
      </c>
      <c r="P41" s="25"/>
    </row>
    <row r="42" spans="1:16" x14ac:dyDescent="0.25">
      <c r="A42" s="21"/>
      <c r="B42" s="17"/>
      <c r="C42" s="21"/>
      <c r="D42" s="21"/>
      <c r="E42" s="22"/>
      <c r="F42" s="21"/>
      <c r="G42" s="3"/>
      <c r="H42" s="32"/>
      <c r="I42" s="29"/>
      <c r="J42" s="8" t="s">
        <v>79</v>
      </c>
      <c r="K42" s="4" t="s">
        <v>91</v>
      </c>
      <c r="L42" s="4" t="s">
        <v>79</v>
      </c>
      <c r="M42" s="4" t="s">
        <v>84</v>
      </c>
      <c r="N42" s="4" t="s">
        <v>23</v>
      </c>
      <c r="O42" s="9" t="s">
        <v>88</v>
      </c>
      <c r="P42" s="25"/>
    </row>
    <row r="43" spans="1:16" x14ac:dyDescent="0.25">
      <c r="A43" s="23"/>
      <c r="B43" s="18"/>
      <c r="C43" s="23"/>
      <c r="D43" s="23"/>
      <c r="E43" s="24"/>
      <c r="F43" s="23"/>
      <c r="G43" s="10"/>
      <c r="H43" s="33"/>
      <c r="I43" s="30"/>
      <c r="J43" s="12">
        <v>0</v>
      </c>
      <c r="K43" s="11">
        <v>35</v>
      </c>
      <c r="L43" s="11">
        <v>50</v>
      </c>
      <c r="M43" s="11">
        <v>5</v>
      </c>
      <c r="N43" s="11">
        <v>40</v>
      </c>
      <c r="O43" s="13">
        <v>45</v>
      </c>
      <c r="P43" s="26"/>
    </row>
    <row r="44" spans="1:16" s="14" customFormat="1" x14ac:dyDescent="0.25">
      <c r="A44" s="19">
        <v>11</v>
      </c>
      <c r="B44" s="16" t="s">
        <v>78</v>
      </c>
      <c r="C44" s="19" t="s">
        <v>61</v>
      </c>
      <c r="D44" s="19"/>
      <c r="E44" s="20" t="s">
        <v>124</v>
      </c>
      <c r="F44" s="19">
        <v>83071</v>
      </c>
      <c r="G44" s="15">
        <f>I44-P44</f>
        <v>3476.5</v>
      </c>
      <c r="H44" s="31">
        <f>G44/G$4*100</f>
        <v>69.750411299707082</v>
      </c>
      <c r="I44" s="28">
        <f t="shared" ref="I44" si="25">SUM(J44:O44)</f>
        <v>3795.9</v>
      </c>
      <c r="J44" s="49">
        <v>574</v>
      </c>
      <c r="K44" s="50">
        <v>630.5</v>
      </c>
      <c r="L44" s="50">
        <v>359.8</v>
      </c>
      <c r="M44" s="50">
        <v>947.4</v>
      </c>
      <c r="N44" s="50">
        <v>964.8</v>
      </c>
      <c r="O44" s="52">
        <v>319.39999999999998</v>
      </c>
      <c r="P44" s="51">
        <f t="shared" ref="P44" si="26">MIN(J44:O44)</f>
        <v>319.39999999999998</v>
      </c>
    </row>
    <row r="45" spans="1:16" x14ac:dyDescent="0.25">
      <c r="A45" s="21"/>
      <c r="B45" s="17"/>
      <c r="C45" s="21"/>
      <c r="D45" s="21"/>
      <c r="E45" s="22"/>
      <c r="F45" s="21"/>
      <c r="G45" s="3"/>
      <c r="H45" s="32"/>
      <c r="I45" s="29"/>
      <c r="J45" s="5">
        <v>0.29930555555555555</v>
      </c>
      <c r="K45" s="6">
        <v>0.30069444444444443</v>
      </c>
      <c r="L45" s="6">
        <v>0.16805555555555554</v>
      </c>
      <c r="M45" s="6">
        <v>0.39999999999999997</v>
      </c>
      <c r="N45" s="6">
        <v>0.40277777777777773</v>
      </c>
      <c r="O45" s="7">
        <v>0.17847222222222223</v>
      </c>
      <c r="P45" s="25"/>
    </row>
    <row r="46" spans="1:16" x14ac:dyDescent="0.25">
      <c r="A46" s="21"/>
      <c r="B46" s="17"/>
      <c r="C46" s="21"/>
      <c r="D46" s="21"/>
      <c r="E46" s="22"/>
      <c r="F46" s="21"/>
      <c r="G46" s="3"/>
      <c r="H46" s="32"/>
      <c r="I46" s="29"/>
      <c r="J46" s="8" t="s">
        <v>70</v>
      </c>
      <c r="K46" s="4" t="s">
        <v>29</v>
      </c>
      <c r="L46" s="4" t="s">
        <v>79</v>
      </c>
      <c r="M46" s="4" t="s">
        <v>80</v>
      </c>
      <c r="N46" s="4" t="s">
        <v>81</v>
      </c>
      <c r="O46" s="9" t="s">
        <v>82</v>
      </c>
      <c r="P46" s="25"/>
    </row>
    <row r="47" spans="1:16" x14ac:dyDescent="0.25">
      <c r="A47" s="23"/>
      <c r="B47" s="18"/>
      <c r="C47" s="23"/>
      <c r="D47" s="23"/>
      <c r="E47" s="24"/>
      <c r="F47" s="23"/>
      <c r="G47" s="10"/>
      <c r="H47" s="33"/>
      <c r="I47" s="30"/>
      <c r="J47" s="12">
        <v>0</v>
      </c>
      <c r="K47" s="11">
        <v>35</v>
      </c>
      <c r="L47" s="11">
        <v>45</v>
      </c>
      <c r="M47" s="11">
        <v>35</v>
      </c>
      <c r="N47" s="11">
        <v>25</v>
      </c>
      <c r="O47" s="13">
        <v>0</v>
      </c>
      <c r="P47" s="26"/>
    </row>
    <row r="48" spans="1:16" s="14" customFormat="1" x14ac:dyDescent="0.25">
      <c r="A48" s="19">
        <v>12</v>
      </c>
      <c r="B48" s="16" t="s">
        <v>66</v>
      </c>
      <c r="C48" s="19" t="s">
        <v>67</v>
      </c>
      <c r="D48" s="19"/>
      <c r="E48" s="20" t="s">
        <v>122</v>
      </c>
      <c r="F48" s="19">
        <v>17891</v>
      </c>
      <c r="G48" s="15">
        <f t="shared" ref="G48" si="27">I48-P48</f>
        <v>3431.1999999999994</v>
      </c>
      <c r="H48" s="31">
        <f t="shared" ref="H48" si="28">G48/G$4*100</f>
        <v>68.84153926407447</v>
      </c>
      <c r="I48" s="28">
        <f t="shared" ref="I48" si="29">SUM(J48:O48)</f>
        <v>3738.0999999999995</v>
      </c>
      <c r="J48" s="49">
        <v>927.1</v>
      </c>
      <c r="K48" s="50">
        <v>882</v>
      </c>
      <c r="L48" s="50">
        <v>306.89999999999998</v>
      </c>
      <c r="M48" s="50">
        <v>886.7</v>
      </c>
      <c r="N48" s="50">
        <v>373.7</v>
      </c>
      <c r="O48" s="52">
        <v>361.7</v>
      </c>
      <c r="P48" s="51">
        <f t="shared" ref="P48" si="30">MIN(J48:O48)</f>
        <v>306.89999999999998</v>
      </c>
    </row>
    <row r="49" spans="1:16" x14ac:dyDescent="0.25">
      <c r="A49" s="21"/>
      <c r="B49" s="17"/>
      <c r="C49" s="21"/>
      <c r="D49" s="21"/>
      <c r="E49" s="22"/>
      <c r="F49" s="21"/>
      <c r="G49" s="3"/>
      <c r="H49" s="32"/>
      <c r="I49" s="29"/>
      <c r="J49" s="5">
        <v>0.40833333333333338</v>
      </c>
      <c r="K49" s="6">
        <v>0.4152777777777778</v>
      </c>
      <c r="L49" s="6">
        <v>0.13958333333333334</v>
      </c>
      <c r="M49" s="6">
        <v>0.41041666666666665</v>
      </c>
      <c r="N49" s="6">
        <v>0.20625000000000002</v>
      </c>
      <c r="O49" s="7">
        <v>0.15972222222222224</v>
      </c>
      <c r="P49" s="25"/>
    </row>
    <row r="50" spans="1:16" x14ac:dyDescent="0.25">
      <c r="A50" s="21"/>
      <c r="B50" s="17"/>
      <c r="C50" s="21"/>
      <c r="D50" s="21"/>
      <c r="E50" s="22"/>
      <c r="F50" s="21"/>
      <c r="G50" s="3"/>
      <c r="H50" s="32"/>
      <c r="I50" s="29"/>
      <c r="J50" s="8" t="s">
        <v>68</v>
      </c>
      <c r="K50" s="4" t="s">
        <v>69</v>
      </c>
      <c r="L50" s="4" t="s">
        <v>28</v>
      </c>
      <c r="M50" s="4" t="s">
        <v>48</v>
      </c>
      <c r="N50" s="4" t="s">
        <v>70</v>
      </c>
      <c r="O50" s="9" t="s">
        <v>69</v>
      </c>
      <c r="P50" s="25"/>
    </row>
    <row r="51" spans="1:16" x14ac:dyDescent="0.25">
      <c r="A51" s="23"/>
      <c r="B51" s="18"/>
      <c r="C51" s="23"/>
      <c r="D51" s="23"/>
      <c r="E51" s="24"/>
      <c r="F51" s="23"/>
      <c r="G51" s="10"/>
      <c r="H51" s="33"/>
      <c r="I51" s="30"/>
      <c r="J51" s="12">
        <v>40</v>
      </c>
      <c r="K51" s="11">
        <v>0</v>
      </c>
      <c r="L51" s="11">
        <v>40</v>
      </c>
      <c r="M51" s="11">
        <v>10</v>
      </c>
      <c r="N51" s="11">
        <v>0</v>
      </c>
      <c r="O51" s="13">
        <v>35</v>
      </c>
      <c r="P51" s="26"/>
    </row>
    <row r="52" spans="1:16" s="14" customFormat="1" x14ac:dyDescent="0.25">
      <c r="A52" s="19">
        <v>13</v>
      </c>
      <c r="B52" s="16" t="s">
        <v>85</v>
      </c>
      <c r="C52" s="19" t="s">
        <v>61</v>
      </c>
      <c r="D52" s="19"/>
      <c r="E52" s="20" t="s">
        <v>125</v>
      </c>
      <c r="F52" s="19">
        <v>84883</v>
      </c>
      <c r="G52" s="15">
        <f t="shared" ref="G52" si="31">I52-P52</f>
        <v>3341.7999999999997</v>
      </c>
      <c r="H52" s="31">
        <f t="shared" ref="H52" si="32">G52/G$4*100</f>
        <v>67.047871273223379</v>
      </c>
      <c r="I52" s="28">
        <f t="shared" ref="I52" si="33">SUM(J52:O52)</f>
        <v>3341.8000099999999</v>
      </c>
      <c r="J52" s="49">
        <v>953.9</v>
      </c>
      <c r="K52" s="50">
        <v>285.60000000000002</v>
      </c>
      <c r="L52" s="50">
        <v>611.6</v>
      </c>
      <c r="M52" s="50">
        <v>538</v>
      </c>
      <c r="N52" s="50">
        <v>1.0000000000000001E-5</v>
      </c>
      <c r="O52" s="52">
        <v>952.7</v>
      </c>
      <c r="P52" s="51">
        <f t="shared" ref="P52" si="34">MIN(J52:O52)</f>
        <v>1.0000000000000001E-5</v>
      </c>
    </row>
    <row r="53" spans="1:16" x14ac:dyDescent="0.25">
      <c r="A53" s="21"/>
      <c r="B53" s="17"/>
      <c r="C53" s="21"/>
      <c r="D53" s="21"/>
      <c r="E53" s="22"/>
      <c r="F53" s="21"/>
      <c r="G53" s="3"/>
      <c r="H53" s="32"/>
      <c r="I53" s="29"/>
      <c r="J53" s="5">
        <v>0.4152777777777778</v>
      </c>
      <c r="K53" s="6">
        <v>0.12638888888888888</v>
      </c>
      <c r="L53" s="6">
        <v>0.2673611111111111</v>
      </c>
      <c r="M53" s="6">
        <v>0.10833333333333334</v>
      </c>
      <c r="N53" s="6">
        <v>5</v>
      </c>
      <c r="O53" s="7">
        <v>0.4145833333333333</v>
      </c>
      <c r="P53" s="25"/>
    </row>
    <row r="54" spans="1:16" x14ac:dyDescent="0.25">
      <c r="A54" s="21"/>
      <c r="B54" s="17"/>
      <c r="C54" s="21"/>
      <c r="D54" s="21"/>
      <c r="E54" s="22"/>
      <c r="F54" s="21"/>
      <c r="G54" s="3"/>
      <c r="H54" s="32"/>
      <c r="I54" s="29"/>
      <c r="J54" s="8" t="s">
        <v>50</v>
      </c>
      <c r="K54" s="4" t="s">
        <v>86</v>
      </c>
      <c r="L54" s="4" t="s">
        <v>87</v>
      </c>
      <c r="M54" s="4" t="s">
        <v>88</v>
      </c>
      <c r="N54" s="4" t="s">
        <v>89</v>
      </c>
      <c r="O54" s="9" t="s">
        <v>79</v>
      </c>
      <c r="P54" s="25"/>
    </row>
    <row r="55" spans="1:16" x14ac:dyDescent="0.25">
      <c r="A55" s="23"/>
      <c r="B55" s="18"/>
      <c r="C55" s="23"/>
      <c r="D55" s="23"/>
      <c r="E55" s="24"/>
      <c r="F55" s="23"/>
      <c r="G55" s="10"/>
      <c r="H55" s="33"/>
      <c r="I55" s="30"/>
      <c r="J55" s="12">
        <v>50</v>
      </c>
      <c r="K55" s="11">
        <v>50</v>
      </c>
      <c r="L55" s="11">
        <v>50</v>
      </c>
      <c r="M55" s="11">
        <v>50</v>
      </c>
      <c r="N55" s="11">
        <v>30</v>
      </c>
      <c r="O55" s="13">
        <v>40</v>
      </c>
      <c r="P55" s="26"/>
    </row>
    <row r="56" spans="1:16" s="14" customFormat="1" x14ac:dyDescent="0.25">
      <c r="A56" s="19">
        <v>14</v>
      </c>
      <c r="B56" s="16" t="s">
        <v>98</v>
      </c>
      <c r="C56" s="19" t="s">
        <v>67</v>
      </c>
      <c r="D56" s="19"/>
      <c r="E56" s="20">
        <v>229351</v>
      </c>
      <c r="F56" s="19">
        <v>17839</v>
      </c>
      <c r="G56" s="15">
        <f t="shared" ref="G56" si="35">I56-P56</f>
        <v>3255.5</v>
      </c>
      <c r="H56" s="31">
        <f t="shared" ref="H56" si="36">G56/G$4*100</f>
        <v>65.316399823442083</v>
      </c>
      <c r="I56" s="28">
        <f t="shared" ref="I56" si="37">SUM(J56:O56)</f>
        <v>3684.7</v>
      </c>
      <c r="J56" s="49">
        <v>581.29999999999995</v>
      </c>
      <c r="K56" s="50">
        <v>520.6</v>
      </c>
      <c r="L56" s="50">
        <v>768.5</v>
      </c>
      <c r="M56" s="50">
        <v>680.3</v>
      </c>
      <c r="N56" s="50">
        <v>429.2</v>
      </c>
      <c r="O56" s="52">
        <v>704.8</v>
      </c>
      <c r="P56" s="51">
        <f t="shared" ref="P56" si="38">MIN(J56:O56)</f>
        <v>429.2</v>
      </c>
    </row>
    <row r="57" spans="1:16" x14ac:dyDescent="0.25">
      <c r="A57" s="21"/>
      <c r="B57" s="17"/>
      <c r="C57" s="21"/>
      <c r="D57" s="21"/>
      <c r="E57" s="22"/>
      <c r="F57" s="21"/>
      <c r="G57" s="3"/>
      <c r="H57" s="32"/>
      <c r="I57" s="29"/>
      <c r="J57" s="5">
        <v>0.30277777777777776</v>
      </c>
      <c r="K57" s="6">
        <v>0.22361111111111109</v>
      </c>
      <c r="L57" s="6">
        <v>0.4145833333333333</v>
      </c>
      <c r="M57" s="6">
        <v>0.16666666666666666</v>
      </c>
      <c r="N57" s="6">
        <v>0.21388888888888891</v>
      </c>
      <c r="O57" s="7">
        <v>0.40763888888888888</v>
      </c>
      <c r="P57" s="25"/>
    </row>
    <row r="58" spans="1:16" x14ac:dyDescent="0.25">
      <c r="A58" s="21"/>
      <c r="B58" s="17"/>
      <c r="C58" s="21"/>
      <c r="D58" s="21"/>
      <c r="E58" s="22"/>
      <c r="F58" s="21"/>
      <c r="G58" s="3"/>
      <c r="H58" s="32"/>
      <c r="I58" s="29"/>
      <c r="J58" s="8" t="s">
        <v>99</v>
      </c>
      <c r="K58" s="4" t="s">
        <v>100</v>
      </c>
      <c r="L58" s="4" t="s">
        <v>71</v>
      </c>
      <c r="M58" s="4" t="s">
        <v>38</v>
      </c>
      <c r="N58" s="4" t="s">
        <v>101</v>
      </c>
      <c r="O58" s="9" t="s">
        <v>102</v>
      </c>
      <c r="P58" s="25"/>
    </row>
    <row r="59" spans="1:16" x14ac:dyDescent="0.25">
      <c r="A59" s="23"/>
      <c r="B59" s="18"/>
      <c r="C59" s="23"/>
      <c r="D59" s="23"/>
      <c r="E59" s="24"/>
      <c r="F59" s="23"/>
      <c r="G59" s="10"/>
      <c r="H59" s="33"/>
      <c r="I59" s="30"/>
      <c r="J59" s="12">
        <v>20</v>
      </c>
      <c r="K59" s="11">
        <v>40</v>
      </c>
      <c r="L59" s="11">
        <v>0</v>
      </c>
      <c r="M59" s="11">
        <v>20</v>
      </c>
      <c r="N59" s="11">
        <v>25</v>
      </c>
      <c r="O59" s="13">
        <v>40</v>
      </c>
      <c r="P59" s="26"/>
    </row>
    <row r="60" spans="1:16" s="14" customFormat="1" x14ac:dyDescent="0.25">
      <c r="A60" s="19">
        <v>15</v>
      </c>
      <c r="B60" s="16" t="s">
        <v>103</v>
      </c>
      <c r="C60" s="19" t="s">
        <v>61</v>
      </c>
      <c r="D60" s="19"/>
      <c r="E60" s="20" t="s">
        <v>128</v>
      </c>
      <c r="F60" s="19">
        <v>83073</v>
      </c>
      <c r="G60" s="15">
        <f t="shared" ref="G60" si="39">I60-P60</f>
        <v>2985.2</v>
      </c>
      <c r="H60" s="31">
        <f t="shared" ref="H60" si="40">G60/G$4*100</f>
        <v>59.893262710164116</v>
      </c>
      <c r="I60" s="28">
        <f t="shared" ref="I60" si="41">SUM(J60:O60)</f>
        <v>2985.20001</v>
      </c>
      <c r="J60" s="49">
        <v>304.10000000000002</v>
      </c>
      <c r="K60" s="50">
        <v>837.1</v>
      </c>
      <c r="L60" s="50">
        <v>934</v>
      </c>
      <c r="M60" s="50">
        <v>385</v>
      </c>
      <c r="N60" s="50">
        <v>1.0000000000000001E-5</v>
      </c>
      <c r="O60" s="52">
        <v>525</v>
      </c>
      <c r="P60" s="51">
        <f t="shared" ref="P60" si="42">MIN(J60:O60)</f>
        <v>1.0000000000000001E-5</v>
      </c>
    </row>
    <row r="61" spans="1:16" x14ac:dyDescent="0.25">
      <c r="A61" s="21"/>
      <c r="B61" s="17"/>
      <c r="C61" s="21"/>
      <c r="D61" s="21"/>
      <c r="E61" s="22"/>
      <c r="F61" s="21"/>
      <c r="G61" s="3"/>
      <c r="H61" s="32"/>
      <c r="I61" s="29"/>
      <c r="J61" s="5">
        <v>0.15416666666666667</v>
      </c>
      <c r="K61" s="6">
        <v>0.36944444444444446</v>
      </c>
      <c r="L61" s="6">
        <v>0.39930555555555558</v>
      </c>
      <c r="M61" s="6">
        <v>0.1763888888888889</v>
      </c>
      <c r="N61" s="6">
        <v>0</v>
      </c>
      <c r="O61" s="7">
        <v>0.23611111111111113</v>
      </c>
      <c r="P61" s="25"/>
    </row>
    <row r="62" spans="1:16" x14ac:dyDescent="0.25">
      <c r="A62" s="21"/>
      <c r="B62" s="17"/>
      <c r="C62" s="21"/>
      <c r="D62" s="21"/>
      <c r="E62" s="22"/>
      <c r="F62" s="21"/>
      <c r="G62" s="3"/>
      <c r="H62" s="32"/>
      <c r="I62" s="29"/>
      <c r="J62" s="8" t="s">
        <v>20</v>
      </c>
      <c r="K62" s="4" t="s">
        <v>75</v>
      </c>
      <c r="L62" s="4" t="s">
        <v>33</v>
      </c>
      <c r="M62" s="4" t="s">
        <v>96</v>
      </c>
      <c r="N62" s="4" t="s">
        <v>21</v>
      </c>
      <c r="O62" s="9" t="s">
        <v>104</v>
      </c>
      <c r="P62" s="25"/>
    </row>
    <row r="63" spans="1:16" x14ac:dyDescent="0.25">
      <c r="A63" s="23"/>
      <c r="B63" s="18"/>
      <c r="C63" s="23"/>
      <c r="D63" s="23"/>
      <c r="E63" s="24"/>
      <c r="F63" s="23"/>
      <c r="G63" s="10"/>
      <c r="H63" s="33"/>
      <c r="I63" s="30"/>
      <c r="J63" s="12">
        <v>0</v>
      </c>
      <c r="K63" s="11">
        <v>35</v>
      </c>
      <c r="L63" s="11">
        <v>45</v>
      </c>
      <c r="M63" s="11">
        <v>40</v>
      </c>
      <c r="N63" s="11">
        <v>0</v>
      </c>
      <c r="O63" s="13">
        <v>40</v>
      </c>
      <c r="P63" s="26"/>
    </row>
    <row r="64" spans="1:16" s="14" customFormat="1" x14ac:dyDescent="0.25">
      <c r="A64" s="19">
        <v>16</v>
      </c>
      <c r="B64" s="16" t="s">
        <v>110</v>
      </c>
      <c r="C64" s="19" t="s">
        <v>67</v>
      </c>
      <c r="D64" s="19"/>
      <c r="E64" s="20" t="s">
        <v>130</v>
      </c>
      <c r="F64" s="19">
        <v>17782</v>
      </c>
      <c r="G64" s="15">
        <f>I64-P64</f>
        <v>2126.6</v>
      </c>
      <c r="H64" s="31">
        <f>G64/G$4*100</f>
        <v>42.666827173869429</v>
      </c>
      <c r="I64" s="28">
        <f t="shared" ref="I64" si="43">SUM(J64:O64)</f>
        <v>2194.9</v>
      </c>
      <c r="J64" s="49">
        <v>235</v>
      </c>
      <c r="K64" s="50">
        <v>1000</v>
      </c>
      <c r="L64" s="50">
        <v>209.9</v>
      </c>
      <c r="M64" s="50">
        <v>68.3</v>
      </c>
      <c r="N64" s="50">
        <v>476.1</v>
      </c>
      <c r="O64" s="52">
        <v>205.6</v>
      </c>
      <c r="P64" s="51">
        <f t="shared" ref="P64" si="44">MIN(J64:O64)</f>
        <v>68.3</v>
      </c>
    </row>
    <row r="65" spans="1:16" x14ac:dyDescent="0.25">
      <c r="A65" s="21"/>
      <c r="B65" s="17"/>
      <c r="C65" s="21"/>
      <c r="D65" s="21"/>
      <c r="E65" s="22"/>
      <c r="F65" s="21"/>
      <c r="G65" s="3"/>
      <c r="H65" s="21"/>
      <c r="I65" s="29"/>
      <c r="J65" s="5">
        <v>0.13819444444444443</v>
      </c>
      <c r="K65" s="6">
        <v>0.40902777777777777</v>
      </c>
      <c r="L65" s="6">
        <v>0.14930555555555555</v>
      </c>
      <c r="M65" s="6">
        <v>0.40416666666666662</v>
      </c>
      <c r="N65" s="6">
        <v>0.20486111111111113</v>
      </c>
      <c r="O65" s="7">
        <v>0.1013888888888889</v>
      </c>
      <c r="P65" s="25"/>
    </row>
    <row r="66" spans="1:16" x14ac:dyDescent="0.25">
      <c r="A66" s="21"/>
      <c r="B66" s="17"/>
      <c r="C66" s="21"/>
      <c r="D66" s="21"/>
      <c r="E66" s="22"/>
      <c r="F66" s="21"/>
      <c r="G66" s="3"/>
      <c r="H66" s="21"/>
      <c r="I66" s="29"/>
      <c r="J66" s="8" t="s">
        <v>111</v>
      </c>
      <c r="K66" s="4" t="s">
        <v>83</v>
      </c>
      <c r="L66" s="4" t="s">
        <v>112</v>
      </c>
      <c r="M66" s="4" t="s">
        <v>113</v>
      </c>
      <c r="N66" s="4" t="s">
        <v>105</v>
      </c>
      <c r="O66" s="9" t="s">
        <v>114</v>
      </c>
      <c r="P66" s="25"/>
    </row>
    <row r="67" spans="1:16" x14ac:dyDescent="0.25">
      <c r="A67" s="23"/>
      <c r="B67" s="18"/>
      <c r="C67" s="23"/>
      <c r="D67" s="23"/>
      <c r="E67" s="24"/>
      <c r="F67" s="23"/>
      <c r="G67" s="10"/>
      <c r="H67" s="23"/>
      <c r="I67" s="30"/>
      <c r="J67" s="12">
        <v>30</v>
      </c>
      <c r="K67" s="11">
        <v>15</v>
      </c>
      <c r="L67" s="11">
        <v>0</v>
      </c>
      <c r="M67" s="11">
        <v>0</v>
      </c>
      <c r="N67" s="11">
        <v>45</v>
      </c>
      <c r="O67" s="13">
        <v>45</v>
      </c>
      <c r="P67" s="26"/>
    </row>
    <row r="68" spans="1:16" s="14" customFormat="1" x14ac:dyDescent="0.25">
      <c r="A68" s="19">
        <v>17</v>
      </c>
      <c r="B68" s="16" t="s">
        <v>106</v>
      </c>
      <c r="C68" s="19" t="s">
        <v>61</v>
      </c>
      <c r="D68" s="19" t="s">
        <v>137</v>
      </c>
      <c r="E68" s="20" t="s">
        <v>129</v>
      </c>
      <c r="F68" s="19">
        <v>84884</v>
      </c>
      <c r="G68" s="15">
        <f t="shared" ref="G68" si="45">I68-P68</f>
        <v>1793.6</v>
      </c>
      <c r="H68" s="31">
        <f t="shared" ref="H68" si="46">G68/G$4*100</f>
        <v>35.985714858954296</v>
      </c>
      <c r="I68" s="28">
        <f t="shared" ref="I68" si="47">SUM(J68:O68)</f>
        <v>2041.6</v>
      </c>
      <c r="J68" s="49">
        <v>373.9</v>
      </c>
      <c r="K68" s="50">
        <v>406.5</v>
      </c>
      <c r="L68" s="50">
        <v>277.2</v>
      </c>
      <c r="M68" s="50">
        <v>248</v>
      </c>
      <c r="N68" s="50">
        <v>268.2</v>
      </c>
      <c r="O68" s="52">
        <v>467.8</v>
      </c>
      <c r="P68" s="51">
        <f t="shared" ref="P68" si="48">MIN(J68:O68)</f>
        <v>248</v>
      </c>
    </row>
    <row r="69" spans="1:16" x14ac:dyDescent="0.25">
      <c r="A69" s="21"/>
      <c r="B69" s="17"/>
      <c r="C69" s="21"/>
      <c r="D69" s="21"/>
      <c r="E69" s="22"/>
      <c r="F69" s="21"/>
      <c r="G69" s="3"/>
      <c r="H69" s="32"/>
      <c r="I69" s="29"/>
      <c r="J69" s="5">
        <v>0.18263888888888891</v>
      </c>
      <c r="K69" s="6">
        <v>0.16180555555555556</v>
      </c>
      <c r="L69" s="6">
        <v>0.13541666666666666</v>
      </c>
      <c r="M69" s="6">
        <v>0.14097222222222222</v>
      </c>
      <c r="N69" s="6">
        <v>0.15347222222222223</v>
      </c>
      <c r="O69" s="7">
        <v>0.20486111111111113</v>
      </c>
      <c r="P69" s="25"/>
    </row>
    <row r="70" spans="1:16" x14ac:dyDescent="0.25">
      <c r="A70" s="21"/>
      <c r="B70" s="17"/>
      <c r="C70" s="21"/>
      <c r="D70" s="21"/>
      <c r="E70" s="22"/>
      <c r="F70" s="21"/>
      <c r="G70" s="3"/>
      <c r="H70" s="32"/>
      <c r="I70" s="29"/>
      <c r="J70" s="8" t="s">
        <v>92</v>
      </c>
      <c r="K70" s="4" t="s">
        <v>25</v>
      </c>
      <c r="L70" s="4" t="s">
        <v>107</v>
      </c>
      <c r="M70" s="4" t="s">
        <v>89</v>
      </c>
      <c r="N70" s="4" t="s">
        <v>50</v>
      </c>
      <c r="O70" s="9" t="s">
        <v>108</v>
      </c>
      <c r="P70" s="25"/>
    </row>
    <row r="71" spans="1:16" x14ac:dyDescent="0.25">
      <c r="A71" s="23"/>
      <c r="B71" s="18"/>
      <c r="C71" s="23"/>
      <c r="D71" s="23"/>
      <c r="E71" s="24"/>
      <c r="F71" s="23"/>
      <c r="G71" s="10"/>
      <c r="H71" s="33"/>
      <c r="I71" s="30"/>
      <c r="J71" s="12">
        <v>30</v>
      </c>
      <c r="K71" s="11">
        <v>35</v>
      </c>
      <c r="L71" s="11">
        <v>50</v>
      </c>
      <c r="M71" s="11">
        <v>0</v>
      </c>
      <c r="N71" s="11">
        <v>0</v>
      </c>
      <c r="O71" s="13">
        <v>45</v>
      </c>
      <c r="P71" s="26"/>
    </row>
    <row r="72" spans="1:16" s="14" customFormat="1" x14ac:dyDescent="0.25">
      <c r="A72" s="19">
        <v>18</v>
      </c>
      <c r="B72" s="16" t="s">
        <v>132</v>
      </c>
      <c r="C72" s="19" t="s">
        <v>61</v>
      </c>
      <c r="D72" s="19" t="s">
        <v>137</v>
      </c>
      <c r="E72" s="20" t="s">
        <v>133</v>
      </c>
      <c r="F72" s="19">
        <v>111819</v>
      </c>
      <c r="G72" s="15">
        <f t="shared" ref="G72:G83" si="49">I72-P72</f>
        <v>0</v>
      </c>
      <c r="H72" s="19">
        <f t="shared" ref="H72" si="50">G72/G$4*100</f>
        <v>0</v>
      </c>
      <c r="I72" s="28">
        <f t="shared" ref="I72" si="51">SUM(J72:O72)</f>
        <v>0</v>
      </c>
      <c r="J72" s="49">
        <v>0</v>
      </c>
      <c r="K72" s="50">
        <v>0</v>
      </c>
      <c r="L72" s="50">
        <v>0</v>
      </c>
      <c r="M72" s="50">
        <v>0</v>
      </c>
      <c r="N72" s="50">
        <v>0</v>
      </c>
      <c r="O72" s="52">
        <v>0</v>
      </c>
      <c r="P72" s="51">
        <f t="shared" ref="P72" si="52">MIN(J72:O72)</f>
        <v>0</v>
      </c>
    </row>
    <row r="73" spans="1:16" x14ac:dyDescent="0.25">
      <c r="A73" s="21"/>
      <c r="B73" s="17"/>
      <c r="C73" s="21"/>
      <c r="D73" s="21"/>
      <c r="E73" s="22"/>
      <c r="F73" s="21"/>
      <c r="G73" s="3"/>
      <c r="H73" s="21"/>
      <c r="I73" s="29"/>
      <c r="J73" s="5">
        <v>0</v>
      </c>
      <c r="K73" s="6">
        <v>0</v>
      </c>
      <c r="L73" s="6">
        <v>0</v>
      </c>
      <c r="M73" s="6">
        <v>6.458333333333334E-2</v>
      </c>
      <c r="N73" s="6">
        <v>0</v>
      </c>
      <c r="O73" s="7">
        <v>0</v>
      </c>
      <c r="P73" s="25"/>
    </row>
    <row r="74" spans="1:16" x14ac:dyDescent="0.25">
      <c r="A74" s="21"/>
      <c r="B74" s="17"/>
      <c r="C74" s="21"/>
      <c r="D74" s="21"/>
      <c r="E74" s="22"/>
      <c r="F74" s="21"/>
      <c r="G74" s="3"/>
      <c r="H74" s="21"/>
      <c r="I74" s="29"/>
      <c r="J74" s="8" t="s">
        <v>21</v>
      </c>
      <c r="K74" s="4" t="s">
        <v>21</v>
      </c>
      <c r="L74" s="4" t="s">
        <v>21</v>
      </c>
      <c r="M74" s="4" t="s">
        <v>116</v>
      </c>
      <c r="N74" s="4" t="s">
        <v>21</v>
      </c>
      <c r="O74" s="9" t="s">
        <v>21</v>
      </c>
      <c r="P74" s="25"/>
    </row>
    <row r="75" spans="1:16" x14ac:dyDescent="0.25">
      <c r="A75" s="23"/>
      <c r="B75" s="18"/>
      <c r="C75" s="23"/>
      <c r="D75" s="23"/>
      <c r="E75" s="24"/>
      <c r="F75" s="23"/>
      <c r="G75" s="10"/>
      <c r="H75" s="23"/>
      <c r="I75" s="30"/>
      <c r="J75" s="12">
        <v>0</v>
      </c>
      <c r="K75" s="11">
        <v>0</v>
      </c>
      <c r="L75" s="11">
        <v>0</v>
      </c>
      <c r="M75" s="11">
        <v>0</v>
      </c>
      <c r="N75" s="11">
        <v>0</v>
      </c>
      <c r="O75" s="13">
        <v>0</v>
      </c>
      <c r="P75" s="26"/>
    </row>
    <row r="76" spans="1:16" s="14" customFormat="1" x14ac:dyDescent="0.25">
      <c r="A76" s="19">
        <v>19</v>
      </c>
      <c r="B76" s="16" t="s">
        <v>115</v>
      </c>
      <c r="C76" s="19" t="s">
        <v>61</v>
      </c>
      <c r="D76" s="19"/>
      <c r="E76" s="20" t="s">
        <v>131</v>
      </c>
      <c r="F76" s="19"/>
      <c r="G76" s="15">
        <f t="shared" ref="G76:G83" si="53">I76-P76</f>
        <v>0</v>
      </c>
      <c r="H76" s="19">
        <f t="shared" ref="H76" si="54">G76/G$4*100</f>
        <v>0</v>
      </c>
      <c r="I76" s="28">
        <f t="shared" ref="I76" si="55">SUM(J76:O76)</f>
        <v>0</v>
      </c>
      <c r="J76" s="49">
        <v>0</v>
      </c>
      <c r="K76" s="50">
        <v>0</v>
      </c>
      <c r="L76" s="50">
        <v>0</v>
      </c>
      <c r="M76" s="50">
        <v>0</v>
      </c>
      <c r="N76" s="50">
        <v>0</v>
      </c>
      <c r="O76" s="52">
        <v>0</v>
      </c>
      <c r="P76" s="51">
        <f t="shared" ref="P76" si="56">MIN(J76:O76)</f>
        <v>0</v>
      </c>
    </row>
    <row r="77" spans="1:16" x14ac:dyDescent="0.25">
      <c r="A77" s="21"/>
      <c r="B77" s="17"/>
      <c r="C77" s="21"/>
      <c r="D77" s="21"/>
      <c r="E77" s="22"/>
      <c r="F77" s="21"/>
      <c r="G77" s="3"/>
      <c r="H77" s="21"/>
      <c r="I77" s="29"/>
      <c r="J77" s="5">
        <v>0</v>
      </c>
      <c r="K77" s="6">
        <v>0</v>
      </c>
      <c r="L77" s="6">
        <v>0</v>
      </c>
      <c r="M77" s="6">
        <v>0</v>
      </c>
      <c r="N77" s="6">
        <v>0</v>
      </c>
      <c r="O77" s="7">
        <v>0</v>
      </c>
      <c r="P77" s="25"/>
    </row>
    <row r="78" spans="1:16" x14ac:dyDescent="0.25">
      <c r="A78" s="21"/>
      <c r="B78" s="17"/>
      <c r="C78" s="21"/>
      <c r="D78" s="21"/>
      <c r="E78" s="22"/>
      <c r="F78" s="21"/>
      <c r="G78" s="3"/>
      <c r="H78" s="21"/>
      <c r="I78" s="29"/>
      <c r="J78" s="8" t="s">
        <v>21</v>
      </c>
      <c r="K78" s="4" t="s">
        <v>21</v>
      </c>
      <c r="L78" s="4" t="s">
        <v>21</v>
      </c>
      <c r="M78" s="4" t="s">
        <v>21</v>
      </c>
      <c r="N78" s="4" t="s">
        <v>21</v>
      </c>
      <c r="O78" s="9" t="s">
        <v>21</v>
      </c>
      <c r="P78" s="25"/>
    </row>
    <row r="79" spans="1:16" x14ac:dyDescent="0.25">
      <c r="A79" s="23"/>
      <c r="B79" s="18"/>
      <c r="C79" s="23"/>
      <c r="D79" s="23"/>
      <c r="E79" s="24"/>
      <c r="F79" s="23"/>
      <c r="G79" s="10"/>
      <c r="H79" s="23"/>
      <c r="I79" s="30"/>
      <c r="J79" s="12">
        <v>0</v>
      </c>
      <c r="K79" s="11">
        <v>0</v>
      </c>
      <c r="L79" s="11">
        <v>0</v>
      </c>
      <c r="M79" s="11">
        <v>0</v>
      </c>
      <c r="N79" s="11">
        <v>0</v>
      </c>
      <c r="O79" s="13">
        <v>0</v>
      </c>
      <c r="P79" s="26"/>
    </row>
    <row r="80" spans="1:16" s="14" customFormat="1" x14ac:dyDescent="0.25">
      <c r="A80" s="19">
        <v>20</v>
      </c>
      <c r="B80" s="16" t="s">
        <v>117</v>
      </c>
      <c r="C80" s="19" t="s">
        <v>67</v>
      </c>
      <c r="D80" s="19"/>
      <c r="E80" s="20">
        <v>276157</v>
      </c>
      <c r="F80" s="19">
        <v>100240</v>
      </c>
      <c r="G80" s="15">
        <f t="shared" ref="G80:G83" si="57">I80-P80</f>
        <v>0</v>
      </c>
      <c r="H80" s="19">
        <f t="shared" ref="H80" si="58">G80/G$4*100</f>
        <v>0</v>
      </c>
      <c r="I80" s="28">
        <f t="shared" ref="I80" si="59">SUM(J80:O80)</f>
        <v>0</v>
      </c>
      <c r="J80" s="49">
        <v>0</v>
      </c>
      <c r="K80" s="50">
        <v>0</v>
      </c>
      <c r="L80" s="50">
        <v>0</v>
      </c>
      <c r="M80" s="50">
        <v>0</v>
      </c>
      <c r="N80" s="50">
        <v>0</v>
      </c>
      <c r="O80" s="52">
        <v>0</v>
      </c>
      <c r="P80" s="51">
        <f t="shared" ref="P80" si="60">MIN(J80:O80)</f>
        <v>0</v>
      </c>
    </row>
    <row r="81" spans="1:16" x14ac:dyDescent="0.25">
      <c r="A81" s="21"/>
      <c r="B81" s="17"/>
      <c r="C81" s="21"/>
      <c r="D81" s="21"/>
      <c r="E81" s="22"/>
      <c r="F81" s="21"/>
      <c r="G81" s="3"/>
      <c r="H81" s="21"/>
      <c r="I81" s="29"/>
      <c r="J81" s="5">
        <v>0</v>
      </c>
      <c r="K81" s="6">
        <v>0</v>
      </c>
      <c r="L81" s="6">
        <v>0</v>
      </c>
      <c r="M81" s="6">
        <v>0</v>
      </c>
      <c r="N81" s="6">
        <v>0</v>
      </c>
      <c r="O81" s="7">
        <v>0</v>
      </c>
      <c r="P81" s="25"/>
    </row>
    <row r="82" spans="1:16" x14ac:dyDescent="0.25">
      <c r="A82" s="21"/>
      <c r="B82" s="17"/>
      <c r="C82" s="21"/>
      <c r="D82" s="21"/>
      <c r="E82" s="22"/>
      <c r="F82" s="21"/>
      <c r="G82" s="3"/>
      <c r="H82" s="21"/>
      <c r="I82" s="29"/>
      <c r="J82" s="8" t="s">
        <v>21</v>
      </c>
      <c r="K82" s="4" t="s">
        <v>21</v>
      </c>
      <c r="L82" s="4" t="s">
        <v>21</v>
      </c>
      <c r="M82" s="4" t="s">
        <v>21</v>
      </c>
      <c r="N82" s="4" t="s">
        <v>21</v>
      </c>
      <c r="O82" s="9" t="s">
        <v>21</v>
      </c>
      <c r="P82" s="25"/>
    </row>
    <row r="83" spans="1:16" x14ac:dyDescent="0.25">
      <c r="A83" s="23"/>
      <c r="B83" s="18"/>
      <c r="C83" s="23"/>
      <c r="D83" s="23"/>
      <c r="E83" s="24"/>
      <c r="F83" s="23"/>
      <c r="G83" s="10"/>
      <c r="H83" s="23"/>
      <c r="I83" s="30"/>
      <c r="J83" s="12">
        <v>0</v>
      </c>
      <c r="K83" s="11">
        <v>0</v>
      </c>
      <c r="L83" s="11">
        <v>0</v>
      </c>
      <c r="M83" s="11">
        <v>0</v>
      </c>
      <c r="N83" s="11">
        <v>0</v>
      </c>
      <c r="O83" s="13">
        <v>0</v>
      </c>
      <c r="P83" s="26"/>
    </row>
    <row r="84" spans="1:16" x14ac:dyDescent="0.25">
      <c r="A84" s="1"/>
    </row>
    <row r="85" spans="1:16" x14ac:dyDescent="0.25">
      <c r="A85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L14" sqref="L14"/>
    </sheetView>
  </sheetViews>
  <sheetFormatPr defaultRowHeight="15" x14ac:dyDescent="0.25"/>
  <cols>
    <col min="1" max="1" width="5.28515625" style="35" bestFit="1" customWidth="1"/>
    <col min="2" max="2" width="18.7109375" style="34" bestFit="1" customWidth="1"/>
    <col min="3" max="3" width="4.5703125" style="34" bestFit="1" customWidth="1"/>
    <col min="4" max="5" width="9.140625" style="35"/>
    <col min="6" max="16384" width="9.140625" style="34"/>
  </cols>
  <sheetData>
    <row r="1" spans="1:8" ht="23.25" x14ac:dyDescent="0.35">
      <c r="A1" s="48" t="s">
        <v>175</v>
      </c>
    </row>
    <row r="3" spans="1:8" s="64" customFormat="1" ht="24.75" customHeight="1" x14ac:dyDescent="0.25">
      <c r="A3" s="61" t="s">
        <v>0</v>
      </c>
      <c r="B3" s="62" t="s">
        <v>1</v>
      </c>
      <c r="C3" s="62" t="s">
        <v>2</v>
      </c>
      <c r="D3" s="61" t="s">
        <v>3</v>
      </c>
      <c r="E3" s="61" t="s">
        <v>4</v>
      </c>
      <c r="F3" s="63" t="s">
        <v>6</v>
      </c>
      <c r="G3" s="61" t="s">
        <v>7</v>
      </c>
      <c r="H3" s="61" t="s">
        <v>8</v>
      </c>
    </row>
    <row r="4" spans="1:8" x14ac:dyDescent="0.25">
      <c r="A4" s="47">
        <v>1</v>
      </c>
      <c r="B4" s="46" t="s">
        <v>13</v>
      </c>
      <c r="C4" s="46" t="s">
        <v>14</v>
      </c>
      <c r="D4" s="47" t="s">
        <v>174</v>
      </c>
      <c r="E4" s="47" t="s">
        <v>173</v>
      </c>
      <c r="F4" s="45">
        <v>1000</v>
      </c>
      <c r="G4" s="44">
        <v>1000</v>
      </c>
      <c r="H4" s="44" t="s">
        <v>172</v>
      </c>
    </row>
    <row r="5" spans="1:8" x14ac:dyDescent="0.25">
      <c r="A5" s="41"/>
      <c r="B5" s="39"/>
      <c r="C5" s="39"/>
      <c r="D5" s="41"/>
      <c r="E5" s="41"/>
      <c r="F5" s="43">
        <v>0.57847222222222217</v>
      </c>
      <c r="G5" s="42">
        <v>0.62361111111111112</v>
      </c>
      <c r="H5" s="42">
        <v>0.29722222222222222</v>
      </c>
    </row>
    <row r="6" spans="1:8" x14ac:dyDescent="0.25">
      <c r="A6" s="41"/>
      <c r="B6" s="39"/>
      <c r="C6" s="39"/>
      <c r="D6" s="41"/>
      <c r="E6" s="41"/>
      <c r="F6" s="40" t="s">
        <v>171</v>
      </c>
      <c r="G6" s="39" t="s">
        <v>170</v>
      </c>
      <c r="H6" s="39" t="s">
        <v>136</v>
      </c>
    </row>
    <row r="7" spans="1:8" x14ac:dyDescent="0.25">
      <c r="A7" s="38"/>
      <c r="B7" s="36"/>
      <c r="C7" s="36"/>
      <c r="D7" s="38"/>
      <c r="E7" s="38"/>
      <c r="F7" s="37">
        <v>0</v>
      </c>
      <c r="G7" s="36">
        <v>50</v>
      </c>
      <c r="H7" s="36">
        <v>45</v>
      </c>
    </row>
    <row r="8" spans="1:8" x14ac:dyDescent="0.25">
      <c r="A8" s="47">
        <v>2</v>
      </c>
      <c r="B8" s="46" t="s">
        <v>72</v>
      </c>
      <c r="C8" s="46" t="s">
        <v>61</v>
      </c>
      <c r="D8" s="47" t="s">
        <v>169</v>
      </c>
      <c r="E8" s="47" t="s">
        <v>168</v>
      </c>
      <c r="F8" s="45" t="s">
        <v>167</v>
      </c>
      <c r="G8" s="44" t="s">
        <v>166</v>
      </c>
      <c r="H8" s="44">
        <v>1000</v>
      </c>
    </row>
    <row r="9" spans="1:8" x14ac:dyDescent="0.25">
      <c r="A9" s="41"/>
      <c r="B9" s="39"/>
      <c r="C9" s="39"/>
      <c r="D9" s="41"/>
      <c r="E9" s="41"/>
      <c r="F9" s="43">
        <v>0.52430555555555558</v>
      </c>
      <c r="G9" s="42">
        <v>0.26527777777777778</v>
      </c>
      <c r="H9" s="42">
        <v>0.34652777777777777</v>
      </c>
    </row>
    <row r="10" spans="1:8" x14ac:dyDescent="0.25">
      <c r="A10" s="41"/>
      <c r="B10" s="39"/>
      <c r="C10" s="39"/>
      <c r="D10" s="41"/>
      <c r="E10" s="41"/>
      <c r="F10" s="40" t="s">
        <v>165</v>
      </c>
      <c r="G10" s="39" t="s">
        <v>52</v>
      </c>
      <c r="H10" s="39" t="s">
        <v>164</v>
      </c>
    </row>
    <row r="11" spans="1:8" x14ac:dyDescent="0.25">
      <c r="A11" s="38"/>
      <c r="B11" s="36"/>
      <c r="C11" s="36"/>
      <c r="D11" s="38"/>
      <c r="E11" s="38"/>
      <c r="F11" s="37">
        <v>0</v>
      </c>
      <c r="G11" s="36">
        <v>50</v>
      </c>
      <c r="H11" s="36">
        <v>40</v>
      </c>
    </row>
    <row r="12" spans="1:8" x14ac:dyDescent="0.25">
      <c r="A12" s="47">
        <v>3</v>
      </c>
      <c r="B12" s="46" t="s">
        <v>45</v>
      </c>
      <c r="C12" s="46" t="s">
        <v>67</v>
      </c>
      <c r="D12" s="47" t="s">
        <v>163</v>
      </c>
      <c r="E12" s="47" t="s">
        <v>162</v>
      </c>
      <c r="F12" s="45" t="s">
        <v>161</v>
      </c>
      <c r="G12" s="44">
        <v>696</v>
      </c>
      <c r="H12" s="44" t="s">
        <v>160</v>
      </c>
    </row>
    <row r="13" spans="1:8" x14ac:dyDescent="0.25">
      <c r="A13" s="41"/>
      <c r="B13" s="39"/>
      <c r="C13" s="39"/>
      <c r="D13" s="41"/>
      <c r="E13" s="41"/>
      <c r="F13" s="43">
        <v>0.34166666666666662</v>
      </c>
      <c r="G13" s="42">
        <v>0.47013888888888888</v>
      </c>
      <c r="H13" s="42">
        <v>0.33263888888888887</v>
      </c>
    </row>
    <row r="14" spans="1:8" x14ac:dyDescent="0.25">
      <c r="A14" s="41"/>
      <c r="B14" s="39"/>
      <c r="C14" s="39"/>
      <c r="D14" s="41"/>
      <c r="E14" s="41"/>
      <c r="F14" s="40" t="s">
        <v>159</v>
      </c>
      <c r="G14" s="39" t="s">
        <v>158</v>
      </c>
      <c r="H14" s="39" t="s">
        <v>77</v>
      </c>
    </row>
    <row r="15" spans="1:8" x14ac:dyDescent="0.25">
      <c r="A15" s="38"/>
      <c r="B15" s="36"/>
      <c r="C15" s="36"/>
      <c r="D15" s="38"/>
      <c r="E15" s="38"/>
      <c r="F15" s="37">
        <v>50</v>
      </c>
      <c r="G15" s="36">
        <v>35</v>
      </c>
      <c r="H15" s="36">
        <v>45</v>
      </c>
    </row>
    <row r="16" spans="1:8" x14ac:dyDescent="0.25">
      <c r="A16" s="47">
        <v>4</v>
      </c>
      <c r="B16" s="46" t="s">
        <v>22</v>
      </c>
      <c r="C16" s="46" t="s">
        <v>14</v>
      </c>
      <c r="D16" s="47" t="s">
        <v>157</v>
      </c>
      <c r="E16" s="47" t="s">
        <v>156</v>
      </c>
      <c r="F16" s="45" t="s">
        <v>155</v>
      </c>
      <c r="G16" s="44" t="s">
        <v>154</v>
      </c>
      <c r="H16" s="44">
        <v>915</v>
      </c>
    </row>
    <row r="17" spans="1:8" x14ac:dyDescent="0.25">
      <c r="A17" s="41"/>
      <c r="B17" s="39"/>
      <c r="C17" s="39"/>
      <c r="D17" s="41"/>
      <c r="E17" s="41"/>
      <c r="F17" s="43">
        <v>0.25</v>
      </c>
      <c r="G17" s="42">
        <v>0.21736111111111112</v>
      </c>
      <c r="H17" s="42">
        <v>0.34583333333333338</v>
      </c>
    </row>
    <row r="18" spans="1:8" x14ac:dyDescent="0.25">
      <c r="A18" s="41"/>
      <c r="B18" s="39"/>
      <c r="C18" s="39"/>
      <c r="D18" s="41"/>
      <c r="E18" s="41"/>
      <c r="F18" s="40" t="s">
        <v>76</v>
      </c>
      <c r="G18" s="39" t="s">
        <v>153</v>
      </c>
      <c r="H18" s="39" t="s">
        <v>152</v>
      </c>
    </row>
    <row r="19" spans="1:8" x14ac:dyDescent="0.25">
      <c r="A19" s="38"/>
      <c r="B19" s="36"/>
      <c r="C19" s="36"/>
      <c r="D19" s="38"/>
      <c r="E19" s="38"/>
      <c r="F19" s="37">
        <v>0</v>
      </c>
      <c r="G19" s="36">
        <v>50</v>
      </c>
      <c r="H19" s="36">
        <v>50</v>
      </c>
    </row>
    <row r="20" spans="1:8" x14ac:dyDescent="0.25">
      <c r="A20" s="47">
        <v>5</v>
      </c>
      <c r="B20" s="46" t="s">
        <v>53</v>
      </c>
      <c r="C20" s="46" t="s">
        <v>14</v>
      </c>
      <c r="D20" s="47" t="s">
        <v>151</v>
      </c>
      <c r="E20" s="47" t="s">
        <v>150</v>
      </c>
      <c r="F20" s="45">
        <v>240</v>
      </c>
      <c r="G20" s="44" t="s">
        <v>149</v>
      </c>
      <c r="H20" s="44" t="s">
        <v>148</v>
      </c>
    </row>
    <row r="21" spans="1:8" x14ac:dyDescent="0.25">
      <c r="A21" s="41"/>
      <c r="B21" s="39"/>
      <c r="C21" s="39"/>
      <c r="D21" s="41"/>
      <c r="E21" s="41"/>
      <c r="F21" s="43">
        <v>0.13541666666666666</v>
      </c>
      <c r="G21" s="42">
        <v>0.27916666666666667</v>
      </c>
      <c r="H21" s="42">
        <v>0.32500000000000001</v>
      </c>
    </row>
    <row r="22" spans="1:8" x14ac:dyDescent="0.25">
      <c r="A22" s="41"/>
      <c r="B22" s="39"/>
      <c r="C22" s="39"/>
      <c r="D22" s="41"/>
      <c r="E22" s="41"/>
      <c r="F22" s="40" t="s">
        <v>97</v>
      </c>
      <c r="G22" s="39" t="s">
        <v>147</v>
      </c>
      <c r="H22" s="39" t="s">
        <v>146</v>
      </c>
    </row>
    <row r="23" spans="1:8" x14ac:dyDescent="0.25">
      <c r="A23" s="38"/>
      <c r="B23" s="36"/>
      <c r="C23" s="36"/>
      <c r="D23" s="38"/>
      <c r="E23" s="38"/>
      <c r="F23" s="37">
        <v>45</v>
      </c>
      <c r="G23" s="36">
        <v>0</v>
      </c>
      <c r="H23" s="36">
        <v>50</v>
      </c>
    </row>
    <row r="24" spans="1:8" x14ac:dyDescent="0.25">
      <c r="A24" s="47">
        <v>6</v>
      </c>
      <c r="B24" s="46" t="s">
        <v>30</v>
      </c>
      <c r="C24" s="46" t="s">
        <v>67</v>
      </c>
      <c r="D24" s="47" t="s">
        <v>145</v>
      </c>
      <c r="E24" s="47" t="s">
        <v>144</v>
      </c>
      <c r="F24" s="45" t="s">
        <v>143</v>
      </c>
      <c r="G24" s="44" t="s">
        <v>142</v>
      </c>
      <c r="H24" s="44" t="s">
        <v>141</v>
      </c>
    </row>
    <row r="25" spans="1:8" x14ac:dyDescent="0.25">
      <c r="A25" s="41"/>
      <c r="B25" s="39"/>
      <c r="C25" s="39"/>
      <c r="D25" s="41"/>
      <c r="E25" s="41"/>
      <c r="F25" s="43">
        <v>0.22500000000000001</v>
      </c>
      <c r="G25" s="42">
        <v>0.20486111111111113</v>
      </c>
      <c r="H25" s="42">
        <v>0.24930555555555556</v>
      </c>
    </row>
    <row r="26" spans="1:8" x14ac:dyDescent="0.25">
      <c r="A26" s="41"/>
      <c r="B26" s="39"/>
      <c r="C26" s="39"/>
      <c r="D26" s="41"/>
      <c r="E26" s="41"/>
      <c r="F26" s="40" t="s">
        <v>109</v>
      </c>
      <c r="G26" s="39" t="s">
        <v>37</v>
      </c>
      <c r="H26" s="39" t="s">
        <v>59</v>
      </c>
    </row>
    <row r="27" spans="1:8" x14ac:dyDescent="0.25">
      <c r="A27" s="38"/>
      <c r="B27" s="36"/>
      <c r="C27" s="36"/>
      <c r="D27" s="38"/>
      <c r="E27" s="38"/>
      <c r="F27" s="37">
        <v>0</v>
      </c>
      <c r="G27" s="36">
        <v>45</v>
      </c>
      <c r="H27" s="36">
        <v>40</v>
      </c>
    </row>
    <row r="28" spans="1:8" x14ac:dyDescent="0.25">
      <c r="A28" s="47">
        <v>7</v>
      </c>
      <c r="B28" s="46" t="s">
        <v>39</v>
      </c>
      <c r="C28" s="46" t="s">
        <v>14</v>
      </c>
      <c r="D28" s="47">
        <v>304</v>
      </c>
      <c r="E28" s="47" t="s">
        <v>140</v>
      </c>
      <c r="F28" s="45">
        <v>0</v>
      </c>
      <c r="G28" s="44">
        <v>304</v>
      </c>
      <c r="H28" s="44">
        <v>0</v>
      </c>
    </row>
    <row r="29" spans="1:8" x14ac:dyDescent="0.25">
      <c r="A29" s="41"/>
      <c r="B29" s="39"/>
      <c r="C29" s="39"/>
      <c r="D29" s="41"/>
      <c r="E29" s="41"/>
      <c r="F29" s="43">
        <v>0</v>
      </c>
      <c r="G29" s="42">
        <v>0.18194444444444444</v>
      </c>
      <c r="H29" s="42">
        <v>0</v>
      </c>
    </row>
    <row r="30" spans="1:8" x14ac:dyDescent="0.25">
      <c r="A30" s="41"/>
      <c r="B30" s="39"/>
      <c r="C30" s="39"/>
      <c r="D30" s="41"/>
      <c r="E30" s="41"/>
      <c r="F30" s="40" t="s">
        <v>21</v>
      </c>
      <c r="G30" s="39" t="s">
        <v>139</v>
      </c>
      <c r="H30" s="39" t="s">
        <v>21</v>
      </c>
    </row>
    <row r="31" spans="1:8" x14ac:dyDescent="0.25">
      <c r="A31" s="38"/>
      <c r="B31" s="36"/>
      <c r="C31" s="36"/>
      <c r="D31" s="38"/>
      <c r="E31" s="38"/>
      <c r="F31" s="37">
        <v>0</v>
      </c>
      <c r="G31" s="36">
        <v>50</v>
      </c>
      <c r="H31" s="36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SunnyEst 2019 F5J - Overall </vt:lpstr>
      <vt:lpstr>SunnyEst 2019 F5J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Timofejevs Sergejs</dc:creator>
  <cp:lastModifiedBy>Sergejs Timofejevs</cp:lastModifiedBy>
  <dcterms:created xsi:type="dcterms:W3CDTF">2019-06-04T20:29:36Z</dcterms:created>
  <dcterms:modified xsi:type="dcterms:W3CDTF">2019-06-05T06:16:20Z</dcterms:modified>
</cp:coreProperties>
</file>